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Desktop Files\Project OWS\2023 Stat Tables\"/>
    </mc:Choice>
  </mc:AlternateContent>
  <xr:revisionPtr revIDLastSave="0" documentId="8_{3AF5BACA-1F5F-4F54-8CF1-702D2ED20F10}" xr6:coauthVersionLast="47" xr6:coauthVersionMax="47" xr10:uidLastSave="{00000000-0000-0000-0000-000000000000}"/>
  <bookViews>
    <workbookView xWindow="-120" yWindow="-120" windowWidth="24240" windowHeight="13140" tabRatio="947" xr2:uid="{00000000-000D-0000-FFFF-FFFF00000000}"/>
  </bookViews>
  <sheets>
    <sheet name="Table 8" sheetId="16" r:id="rId1"/>
    <sheet name="Comparison_0726" sheetId="27" state="hidden" r:id="rId2"/>
  </sheets>
  <definedNames>
    <definedName name="_xlnm._FilterDatabase" localSheetId="1" hidden="1">Comparison_0726!$J$8:$J$788</definedName>
    <definedName name="_xlnm.Print_Area" localSheetId="1">Comparison_0726!$A$1:$H$788</definedName>
    <definedName name="_xlnm.Print_Area" localSheetId="0">'Table 8'!$A$1:$G$30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86" i="27" l="1"/>
  <c r="J786" i="27"/>
  <c r="I786" i="27"/>
  <c r="M785" i="27"/>
  <c r="J785" i="27"/>
  <c r="I785" i="27"/>
  <c r="M784" i="27"/>
  <c r="J784" i="27"/>
  <c r="I784" i="27"/>
  <c r="M783" i="27"/>
  <c r="J783" i="27"/>
  <c r="I783" i="27"/>
  <c r="M782" i="27"/>
  <c r="J782" i="27"/>
  <c r="I782" i="27"/>
  <c r="M781" i="27"/>
  <c r="J781" i="27"/>
  <c r="I781" i="27"/>
  <c r="M780" i="27"/>
  <c r="J780" i="27"/>
  <c r="I780" i="27"/>
  <c r="M779" i="27"/>
  <c r="J779" i="27"/>
  <c r="I779" i="27"/>
  <c r="M778" i="27"/>
  <c r="J778" i="27"/>
  <c r="I778" i="27"/>
  <c r="M777" i="27"/>
  <c r="J777" i="27"/>
  <c r="I777" i="27"/>
  <c r="M776" i="27"/>
  <c r="J776" i="27"/>
  <c r="I776" i="27"/>
  <c r="M775" i="27"/>
  <c r="J775" i="27"/>
  <c r="I775" i="27"/>
  <c r="M774" i="27"/>
  <c r="J774" i="27"/>
  <c r="I774" i="27"/>
  <c r="M773" i="27"/>
  <c r="J773" i="27"/>
  <c r="I773" i="27"/>
  <c r="M772" i="27"/>
  <c r="J772" i="27"/>
  <c r="I772" i="27"/>
  <c r="M771" i="27"/>
  <c r="J771" i="27"/>
  <c r="I771" i="27"/>
  <c r="M770" i="27"/>
  <c r="J770" i="27"/>
  <c r="I770" i="27"/>
  <c r="M769" i="27"/>
  <c r="J769" i="27"/>
  <c r="I769" i="27"/>
  <c r="M768" i="27"/>
  <c r="J768" i="27"/>
  <c r="I768" i="27"/>
  <c r="M767" i="27"/>
  <c r="J767" i="27"/>
  <c r="I767" i="27"/>
  <c r="M766" i="27"/>
  <c r="J766" i="27"/>
  <c r="I766" i="27"/>
  <c r="M765" i="27"/>
  <c r="J765" i="27"/>
  <c r="I765" i="27"/>
  <c r="M764" i="27"/>
  <c r="J764" i="27"/>
  <c r="I764" i="27"/>
  <c r="M763" i="27"/>
  <c r="J763" i="27"/>
  <c r="I763" i="27"/>
  <c r="M762" i="27"/>
  <c r="J762" i="27"/>
  <c r="I762" i="27"/>
  <c r="M761" i="27"/>
  <c r="J761" i="27"/>
  <c r="I761" i="27"/>
  <c r="M760" i="27"/>
  <c r="J760" i="27"/>
  <c r="I760" i="27"/>
  <c r="M759" i="27"/>
  <c r="J759" i="27"/>
  <c r="I759" i="27"/>
  <c r="M758" i="27"/>
  <c r="J758" i="27"/>
  <c r="I758" i="27"/>
  <c r="M757" i="27"/>
  <c r="J757" i="27"/>
  <c r="I757" i="27"/>
  <c r="M756" i="27"/>
  <c r="J756" i="27"/>
  <c r="I756" i="27"/>
  <c r="M755" i="27"/>
  <c r="J755" i="27"/>
  <c r="I755" i="27"/>
  <c r="M754" i="27"/>
  <c r="J754" i="27"/>
  <c r="I754" i="27"/>
  <c r="M753" i="27"/>
  <c r="J753" i="27"/>
  <c r="I753" i="27"/>
  <c r="M752" i="27"/>
  <c r="J752" i="27"/>
  <c r="I752" i="27"/>
  <c r="M751" i="27"/>
  <c r="J751" i="27"/>
  <c r="I751" i="27"/>
  <c r="M750" i="27"/>
  <c r="J750" i="27"/>
  <c r="I750" i="27"/>
  <c r="M749" i="27"/>
  <c r="J749" i="27"/>
  <c r="I749" i="27"/>
  <c r="M748" i="27"/>
  <c r="J748" i="27"/>
  <c r="I748" i="27"/>
  <c r="M747" i="27"/>
  <c r="L747" i="27"/>
  <c r="J747" i="27"/>
  <c r="I747" i="27"/>
  <c r="M746" i="27"/>
  <c r="J746" i="27"/>
  <c r="I746" i="27"/>
  <c r="M745" i="27"/>
  <c r="J745" i="27"/>
  <c r="I745" i="27"/>
  <c r="M744" i="27"/>
  <c r="J744" i="27"/>
  <c r="I744" i="27"/>
  <c r="M743" i="27"/>
  <c r="J743" i="27"/>
  <c r="I743" i="27"/>
  <c r="M742" i="27"/>
  <c r="J742" i="27"/>
  <c r="I742" i="27"/>
  <c r="M741" i="27"/>
  <c r="J741" i="27"/>
  <c r="I741" i="27"/>
  <c r="M740" i="27"/>
  <c r="J740" i="27"/>
  <c r="I740" i="27"/>
  <c r="M739" i="27"/>
  <c r="J739" i="27"/>
  <c r="I739" i="27"/>
  <c r="M738" i="27"/>
  <c r="J738" i="27"/>
  <c r="I738" i="27"/>
  <c r="M737" i="27"/>
  <c r="J737" i="27"/>
  <c r="I737" i="27"/>
  <c r="M736" i="27"/>
  <c r="J736" i="27"/>
  <c r="I736" i="27"/>
  <c r="M735" i="27"/>
  <c r="J735" i="27"/>
  <c r="I735" i="27"/>
  <c r="M734" i="27"/>
  <c r="J734" i="27"/>
  <c r="I734" i="27"/>
  <c r="M733" i="27"/>
  <c r="J733" i="27"/>
  <c r="I733" i="27"/>
  <c r="M732" i="27"/>
  <c r="J732" i="27"/>
  <c r="I732" i="27"/>
  <c r="M731" i="27"/>
  <c r="J731" i="27"/>
  <c r="I731" i="27"/>
  <c r="M730" i="27"/>
  <c r="J730" i="27"/>
  <c r="I730" i="27"/>
  <c r="M729" i="27"/>
  <c r="J729" i="27"/>
  <c r="I729" i="27"/>
  <c r="M728" i="27"/>
  <c r="J728" i="27"/>
  <c r="I728" i="27"/>
  <c r="M727" i="27"/>
  <c r="J727" i="27"/>
  <c r="I727" i="27"/>
  <c r="M726" i="27"/>
  <c r="J726" i="27"/>
  <c r="I726" i="27"/>
  <c r="M725" i="27"/>
  <c r="J725" i="27"/>
  <c r="I725" i="27"/>
  <c r="M724" i="27"/>
  <c r="J724" i="27"/>
  <c r="I724" i="27"/>
  <c r="M723" i="27"/>
  <c r="J723" i="27"/>
  <c r="I723" i="27"/>
  <c r="M722" i="27"/>
  <c r="J722" i="27"/>
  <c r="I722" i="27"/>
  <c r="M721" i="27"/>
  <c r="J721" i="27"/>
  <c r="I721" i="27"/>
  <c r="M720" i="27"/>
  <c r="J720" i="27"/>
  <c r="I720" i="27"/>
  <c r="M719" i="27"/>
  <c r="J719" i="27"/>
  <c r="I719" i="27"/>
  <c r="M718" i="27"/>
  <c r="J718" i="27"/>
  <c r="I718" i="27"/>
  <c r="M717" i="27"/>
  <c r="J717" i="27"/>
  <c r="I717" i="27"/>
  <c r="M716" i="27"/>
  <c r="J716" i="27"/>
  <c r="I716" i="27"/>
  <c r="M715" i="27"/>
  <c r="J715" i="27"/>
  <c r="I715" i="27"/>
  <c r="M714" i="27"/>
  <c r="J714" i="27"/>
  <c r="I714" i="27"/>
  <c r="M713" i="27"/>
  <c r="J713" i="27"/>
  <c r="I713" i="27"/>
  <c r="M712" i="27"/>
  <c r="J712" i="27"/>
  <c r="I712" i="27"/>
  <c r="M711" i="27"/>
  <c r="J711" i="27"/>
  <c r="I711" i="27"/>
  <c r="M710" i="27"/>
  <c r="J710" i="27"/>
  <c r="I710" i="27"/>
  <c r="M709" i="27"/>
  <c r="J709" i="27"/>
  <c r="I709" i="27"/>
  <c r="M708" i="27"/>
  <c r="J708" i="27"/>
  <c r="I708" i="27"/>
  <c r="M707" i="27"/>
  <c r="J707" i="27"/>
  <c r="I707" i="27"/>
  <c r="M706" i="27"/>
  <c r="J706" i="27"/>
  <c r="I706" i="27"/>
  <c r="M705" i="27"/>
  <c r="J705" i="27"/>
  <c r="I705" i="27"/>
  <c r="M704" i="27"/>
  <c r="J704" i="27"/>
  <c r="I704" i="27"/>
  <c r="M703" i="27"/>
  <c r="J703" i="27"/>
  <c r="I703" i="27"/>
  <c r="M702" i="27"/>
  <c r="J702" i="27"/>
  <c r="I702" i="27"/>
  <c r="M701" i="27"/>
  <c r="J701" i="27"/>
  <c r="I701" i="27"/>
  <c r="M700" i="27"/>
  <c r="J700" i="27"/>
  <c r="I700" i="27"/>
  <c r="M699" i="27"/>
  <c r="J699" i="27"/>
  <c r="I699" i="27"/>
  <c r="M698" i="27"/>
  <c r="J698" i="27"/>
  <c r="I698" i="27"/>
  <c r="M697" i="27"/>
  <c r="J697" i="27"/>
  <c r="I697" i="27"/>
  <c r="M696" i="27"/>
  <c r="J696" i="27"/>
  <c r="I696" i="27"/>
  <c r="M695" i="27"/>
  <c r="J695" i="27"/>
  <c r="I695" i="27"/>
  <c r="M694" i="27"/>
  <c r="J694" i="27"/>
  <c r="I694" i="27"/>
  <c r="M693" i="27"/>
  <c r="J693" i="27"/>
  <c r="I693" i="27"/>
  <c r="M688" i="27"/>
  <c r="J688" i="27"/>
  <c r="I688" i="27"/>
  <c r="M687" i="27"/>
  <c r="J687" i="27"/>
  <c r="I687" i="27"/>
  <c r="M686" i="27"/>
  <c r="J686" i="27"/>
  <c r="I686" i="27"/>
  <c r="M685" i="27"/>
  <c r="J685" i="27"/>
  <c r="I685" i="27"/>
  <c r="M684" i="27"/>
  <c r="J684" i="27"/>
  <c r="I684" i="27"/>
  <c r="M683" i="27"/>
  <c r="J683" i="27"/>
  <c r="I683" i="27"/>
  <c r="M682" i="27"/>
  <c r="J682" i="27"/>
  <c r="I682" i="27"/>
  <c r="M681" i="27"/>
  <c r="J681" i="27"/>
  <c r="I681" i="27"/>
  <c r="M680" i="27"/>
  <c r="J680" i="27"/>
  <c r="I680" i="27"/>
  <c r="M679" i="27"/>
  <c r="J679" i="27"/>
  <c r="I679" i="27"/>
  <c r="M678" i="27"/>
  <c r="J678" i="27"/>
  <c r="I678" i="27"/>
  <c r="M677" i="27"/>
  <c r="J677" i="27"/>
  <c r="I677" i="27"/>
  <c r="M676" i="27"/>
  <c r="J676" i="27"/>
  <c r="I676" i="27"/>
  <c r="M675" i="27"/>
  <c r="J675" i="27"/>
  <c r="I675" i="27"/>
  <c r="M674" i="27"/>
  <c r="J674" i="27"/>
  <c r="I674" i="27"/>
  <c r="M673" i="27"/>
  <c r="J673" i="27"/>
  <c r="I673" i="27"/>
  <c r="M672" i="27"/>
  <c r="J672" i="27"/>
  <c r="I672" i="27"/>
  <c r="M671" i="27"/>
  <c r="J671" i="27"/>
  <c r="I671" i="27"/>
  <c r="M670" i="27"/>
  <c r="J670" i="27"/>
  <c r="I670" i="27"/>
  <c r="M669" i="27"/>
  <c r="J669" i="27"/>
  <c r="I669" i="27"/>
  <c r="M668" i="27"/>
  <c r="J668" i="27"/>
  <c r="I668" i="27"/>
  <c r="M667" i="27"/>
  <c r="J667" i="27"/>
  <c r="I667" i="27"/>
  <c r="M666" i="27"/>
  <c r="J666" i="27"/>
  <c r="I666" i="27"/>
  <c r="M665" i="27"/>
  <c r="J665" i="27"/>
  <c r="I665" i="27"/>
  <c r="M664" i="27"/>
  <c r="J664" i="27"/>
  <c r="I664" i="27"/>
  <c r="M663" i="27"/>
  <c r="J663" i="27"/>
  <c r="I663" i="27"/>
  <c r="M662" i="27"/>
  <c r="J662" i="27"/>
  <c r="I662" i="27"/>
  <c r="M661" i="27"/>
  <c r="J661" i="27"/>
  <c r="I661" i="27"/>
  <c r="M660" i="27"/>
  <c r="J660" i="27"/>
  <c r="I660" i="27"/>
  <c r="M659" i="27"/>
  <c r="J659" i="27"/>
  <c r="I659" i="27"/>
  <c r="M658" i="27"/>
  <c r="J658" i="27"/>
  <c r="I658" i="27"/>
  <c r="M657" i="27"/>
  <c r="J657" i="27"/>
  <c r="I657" i="27"/>
  <c r="M656" i="27"/>
  <c r="J656" i="27"/>
  <c r="I656" i="27"/>
  <c r="M655" i="27"/>
  <c r="J655" i="27"/>
  <c r="I655" i="27"/>
  <c r="M654" i="27"/>
  <c r="J654" i="27"/>
  <c r="I654" i="27"/>
  <c r="M653" i="27"/>
  <c r="J653" i="27"/>
  <c r="I653" i="27"/>
  <c r="M652" i="27"/>
  <c r="J652" i="27"/>
  <c r="I652" i="27"/>
  <c r="M651" i="27"/>
  <c r="J651" i="27"/>
  <c r="I651" i="27"/>
  <c r="M650" i="27"/>
  <c r="J650" i="27"/>
  <c r="I650" i="27"/>
  <c r="M649" i="27"/>
  <c r="J649" i="27"/>
  <c r="I649" i="27"/>
  <c r="M648" i="27"/>
  <c r="J648" i="27"/>
  <c r="I648" i="27"/>
  <c r="M647" i="27"/>
  <c r="J647" i="27"/>
  <c r="I647" i="27"/>
  <c r="M646" i="27"/>
  <c r="J646" i="27"/>
  <c r="I646" i="27"/>
  <c r="M645" i="27"/>
  <c r="J645" i="27"/>
  <c r="I645" i="27"/>
  <c r="M644" i="27"/>
  <c r="J644" i="27"/>
  <c r="I644" i="27"/>
  <c r="M643" i="27"/>
  <c r="J643" i="27"/>
  <c r="I643" i="27"/>
  <c r="M642" i="27"/>
  <c r="J642" i="27"/>
  <c r="I642" i="27"/>
  <c r="M641" i="27"/>
  <c r="J641" i="27"/>
  <c r="I641" i="27"/>
  <c r="M640" i="27"/>
  <c r="J640" i="27"/>
  <c r="I640" i="27"/>
  <c r="M639" i="27"/>
  <c r="J639" i="27"/>
  <c r="I639" i="27"/>
  <c r="M638" i="27"/>
  <c r="J638" i="27"/>
  <c r="I638" i="27"/>
  <c r="M637" i="27"/>
  <c r="J637" i="27"/>
  <c r="I637" i="27"/>
  <c r="M636" i="27"/>
  <c r="J636" i="27"/>
  <c r="I636" i="27"/>
  <c r="M635" i="27"/>
  <c r="J635" i="27"/>
  <c r="I635" i="27"/>
  <c r="M634" i="27"/>
  <c r="J634" i="27"/>
  <c r="I634" i="27"/>
  <c r="M633" i="27"/>
  <c r="J633" i="27"/>
  <c r="I633" i="27"/>
  <c r="M632" i="27"/>
  <c r="J632" i="27"/>
  <c r="I632" i="27"/>
  <c r="M631" i="27"/>
  <c r="J631" i="27"/>
  <c r="I631" i="27"/>
  <c r="M630" i="27"/>
  <c r="J630" i="27"/>
  <c r="I630" i="27"/>
  <c r="M629" i="27"/>
  <c r="J629" i="27"/>
  <c r="I629" i="27"/>
  <c r="M628" i="27"/>
  <c r="J628" i="27"/>
  <c r="I628" i="27"/>
  <c r="M627" i="27"/>
  <c r="J627" i="27"/>
  <c r="I627" i="27"/>
  <c r="M626" i="27"/>
  <c r="J626" i="27"/>
  <c r="I626" i="27"/>
  <c r="M625" i="27"/>
  <c r="J625" i="27"/>
  <c r="I625" i="27"/>
  <c r="M624" i="27"/>
  <c r="J624" i="27"/>
  <c r="I624" i="27"/>
  <c r="M623" i="27"/>
  <c r="J623" i="27"/>
  <c r="I623" i="27"/>
  <c r="M622" i="27"/>
  <c r="J622" i="27"/>
  <c r="I622" i="27"/>
  <c r="M621" i="27"/>
  <c r="J621" i="27"/>
  <c r="I621" i="27"/>
  <c r="M620" i="27"/>
  <c r="J620" i="27"/>
  <c r="I620" i="27"/>
  <c r="M619" i="27"/>
  <c r="J619" i="27"/>
  <c r="I619" i="27"/>
  <c r="M618" i="27"/>
  <c r="J618" i="27"/>
  <c r="I618" i="27"/>
  <c r="M617" i="27"/>
  <c r="J617" i="27"/>
  <c r="I617" i="27"/>
  <c r="M616" i="27"/>
  <c r="J616" i="27"/>
  <c r="I616" i="27"/>
  <c r="M615" i="27"/>
  <c r="J615" i="27"/>
  <c r="I615" i="27"/>
  <c r="M614" i="27"/>
  <c r="J614" i="27"/>
  <c r="I614" i="27"/>
  <c r="M613" i="27"/>
  <c r="J613" i="27"/>
  <c r="I613" i="27"/>
  <c r="M612" i="27"/>
  <c r="J612" i="27"/>
  <c r="I612" i="27"/>
  <c r="M611" i="27"/>
  <c r="J611" i="27"/>
  <c r="I611" i="27"/>
  <c r="M610" i="27"/>
  <c r="J610" i="27"/>
  <c r="I610" i="27"/>
  <c r="M609" i="27"/>
  <c r="J609" i="27"/>
  <c r="I609" i="27"/>
  <c r="M608" i="27"/>
  <c r="J608" i="27"/>
  <c r="I608" i="27"/>
  <c r="M607" i="27"/>
  <c r="J607" i="27"/>
  <c r="I607" i="27"/>
  <c r="M606" i="27"/>
  <c r="J606" i="27"/>
  <c r="I606" i="27"/>
  <c r="M605" i="27"/>
  <c r="J605" i="27"/>
  <c r="I605" i="27"/>
  <c r="M604" i="27"/>
  <c r="J604" i="27"/>
  <c r="I604" i="27"/>
  <c r="M603" i="27"/>
  <c r="J603" i="27"/>
  <c r="I603" i="27"/>
  <c r="M602" i="27"/>
  <c r="J602" i="27"/>
  <c r="I602" i="27"/>
  <c r="M601" i="27"/>
  <c r="J601" i="27"/>
  <c r="I601" i="27"/>
  <c r="M600" i="27"/>
  <c r="J600" i="27"/>
  <c r="I600" i="27"/>
  <c r="M599" i="27"/>
  <c r="J599" i="27"/>
  <c r="I599" i="27"/>
  <c r="M598" i="27"/>
  <c r="J598" i="27"/>
  <c r="I598" i="27"/>
  <c r="M597" i="27"/>
  <c r="J597" i="27"/>
  <c r="I597" i="27"/>
  <c r="M596" i="27"/>
  <c r="J596" i="27"/>
  <c r="I596" i="27"/>
  <c r="M595" i="27"/>
  <c r="J595" i="27"/>
  <c r="I595" i="27"/>
  <c r="M594" i="27"/>
  <c r="J594" i="27"/>
  <c r="I594" i="27"/>
  <c r="M593" i="27"/>
  <c r="J593" i="27"/>
  <c r="I593" i="27"/>
  <c r="M592" i="27"/>
  <c r="J592" i="27"/>
  <c r="I592" i="27"/>
  <c r="M591" i="27"/>
  <c r="J591" i="27"/>
  <c r="I591" i="27"/>
  <c r="M590" i="27"/>
  <c r="J590" i="27"/>
  <c r="I590" i="27"/>
  <c r="M589" i="27"/>
  <c r="J589" i="27"/>
  <c r="I589" i="27"/>
  <c r="M588" i="27"/>
  <c r="J588" i="27"/>
  <c r="I588" i="27"/>
  <c r="M587" i="27"/>
  <c r="J587" i="27"/>
  <c r="I587" i="27"/>
  <c r="M586" i="27"/>
  <c r="J586" i="27"/>
  <c r="I586" i="27"/>
  <c r="M585" i="27"/>
  <c r="J585" i="27"/>
  <c r="I585" i="27"/>
  <c r="M584" i="27"/>
  <c r="J584" i="27"/>
  <c r="I584" i="27"/>
  <c r="M583" i="27"/>
  <c r="J583" i="27"/>
  <c r="I583" i="27"/>
  <c r="M582" i="27"/>
  <c r="J582" i="27"/>
  <c r="I582" i="27"/>
  <c r="M581" i="27"/>
  <c r="J581" i="27"/>
  <c r="I581" i="27"/>
  <c r="M580" i="27"/>
  <c r="J580" i="27"/>
  <c r="I580" i="27"/>
  <c r="M579" i="27"/>
  <c r="J579" i="27"/>
  <c r="I579" i="27"/>
  <c r="M578" i="27"/>
  <c r="J578" i="27"/>
  <c r="I578" i="27"/>
  <c r="M577" i="27"/>
  <c r="J577" i="27"/>
  <c r="I577" i="27"/>
  <c r="M576" i="27"/>
  <c r="J576" i="27"/>
  <c r="I576" i="27"/>
  <c r="M571" i="27"/>
  <c r="J571" i="27"/>
  <c r="I571" i="27"/>
  <c r="M570" i="27"/>
  <c r="J570" i="27"/>
  <c r="I570" i="27"/>
  <c r="M569" i="27"/>
  <c r="J569" i="27"/>
  <c r="I569" i="27"/>
  <c r="M568" i="27"/>
  <c r="J568" i="27"/>
  <c r="I568" i="27"/>
  <c r="J567" i="27"/>
  <c r="I567" i="27"/>
  <c r="E567" i="27"/>
  <c r="M567" i="27" s="1"/>
  <c r="M566" i="27"/>
  <c r="J566" i="27"/>
  <c r="I566" i="27"/>
  <c r="M565" i="27"/>
  <c r="J565" i="27"/>
  <c r="I565" i="27"/>
  <c r="M564" i="27"/>
  <c r="J564" i="27"/>
  <c r="I564" i="27"/>
  <c r="M563" i="27"/>
  <c r="J563" i="27"/>
  <c r="I563" i="27"/>
  <c r="M562" i="27"/>
  <c r="J562" i="27"/>
  <c r="I562" i="27"/>
  <c r="M561" i="27"/>
  <c r="J561" i="27"/>
  <c r="I561" i="27"/>
  <c r="M560" i="27"/>
  <c r="J560" i="27"/>
  <c r="I560" i="27"/>
  <c r="M559" i="27"/>
  <c r="J559" i="27"/>
  <c r="I559" i="27"/>
  <c r="M558" i="27"/>
  <c r="J558" i="27"/>
  <c r="I558" i="27"/>
  <c r="M557" i="27"/>
  <c r="J557" i="27"/>
  <c r="I557" i="27"/>
  <c r="M556" i="27"/>
  <c r="J556" i="27"/>
  <c r="I556" i="27"/>
  <c r="M555" i="27"/>
  <c r="J555" i="27"/>
  <c r="I555" i="27"/>
  <c r="M554" i="27"/>
  <c r="J554" i="27"/>
  <c r="I554" i="27"/>
  <c r="M553" i="27"/>
  <c r="J553" i="27"/>
  <c r="I553" i="27"/>
  <c r="M552" i="27"/>
  <c r="J552" i="27"/>
  <c r="I552" i="27"/>
  <c r="M551" i="27"/>
  <c r="J551" i="27"/>
  <c r="I551" i="27"/>
  <c r="M550" i="27"/>
  <c r="J550" i="27"/>
  <c r="I550" i="27"/>
  <c r="M549" i="27"/>
  <c r="J549" i="27"/>
  <c r="I549" i="27"/>
  <c r="M548" i="27"/>
  <c r="J548" i="27"/>
  <c r="I548" i="27"/>
  <c r="M547" i="27"/>
  <c r="J547" i="27"/>
  <c r="I547" i="27"/>
  <c r="M546" i="27"/>
  <c r="J546" i="27"/>
  <c r="I546" i="27"/>
  <c r="M545" i="27"/>
  <c r="J545" i="27"/>
  <c r="I545" i="27"/>
  <c r="M544" i="27"/>
  <c r="J544" i="27"/>
  <c r="I544" i="27"/>
  <c r="M543" i="27"/>
  <c r="J543" i="27"/>
  <c r="I543" i="27"/>
  <c r="M542" i="27"/>
  <c r="J542" i="27"/>
  <c r="I542" i="27"/>
  <c r="M541" i="27"/>
  <c r="J541" i="27"/>
  <c r="I541" i="27"/>
  <c r="M540" i="27"/>
  <c r="J540" i="27"/>
  <c r="I540" i="27"/>
  <c r="M539" i="27"/>
  <c r="J539" i="27"/>
  <c r="I539" i="27"/>
  <c r="M538" i="27"/>
  <c r="J538" i="27"/>
  <c r="I538" i="27"/>
  <c r="M537" i="27"/>
  <c r="J537" i="27"/>
  <c r="I537" i="27"/>
  <c r="M536" i="27"/>
  <c r="J536" i="27"/>
  <c r="I536" i="27"/>
  <c r="M535" i="27"/>
  <c r="J535" i="27"/>
  <c r="I535" i="27"/>
  <c r="M534" i="27"/>
  <c r="J534" i="27"/>
  <c r="I534" i="27"/>
  <c r="M533" i="27"/>
  <c r="J533" i="27"/>
  <c r="I533" i="27"/>
  <c r="M532" i="27"/>
  <c r="J532" i="27"/>
  <c r="I532" i="27"/>
  <c r="M531" i="27"/>
  <c r="J531" i="27"/>
  <c r="I531" i="27"/>
  <c r="M530" i="27"/>
  <c r="J530" i="27"/>
  <c r="I530" i="27"/>
  <c r="M529" i="27"/>
  <c r="J529" i="27"/>
  <c r="I529" i="27"/>
  <c r="M528" i="27"/>
  <c r="J528" i="27"/>
  <c r="I528" i="27"/>
  <c r="M527" i="27"/>
  <c r="J527" i="27"/>
  <c r="I527" i="27"/>
  <c r="M526" i="27"/>
  <c r="J526" i="27"/>
  <c r="I526" i="27"/>
  <c r="M525" i="27"/>
  <c r="J525" i="27"/>
  <c r="I525" i="27"/>
  <c r="M524" i="27"/>
  <c r="J524" i="27"/>
  <c r="I524" i="27"/>
  <c r="M523" i="27"/>
  <c r="J523" i="27"/>
  <c r="I523" i="27"/>
  <c r="M522" i="27"/>
  <c r="J522" i="27"/>
  <c r="I522" i="27"/>
  <c r="M521" i="27"/>
  <c r="J521" i="27"/>
  <c r="I521" i="27"/>
  <c r="M520" i="27"/>
  <c r="J520" i="27"/>
  <c r="I520" i="27"/>
  <c r="M519" i="27"/>
  <c r="J519" i="27"/>
  <c r="I519" i="27"/>
  <c r="M518" i="27"/>
  <c r="J518" i="27"/>
  <c r="I518" i="27"/>
  <c r="M517" i="27"/>
  <c r="J517" i="27"/>
  <c r="I517" i="27"/>
  <c r="M516" i="27"/>
  <c r="J516" i="27"/>
  <c r="I516" i="27"/>
  <c r="M515" i="27"/>
  <c r="J515" i="27"/>
  <c r="I515" i="27"/>
  <c r="M514" i="27"/>
  <c r="J514" i="27"/>
  <c r="I514" i="27"/>
  <c r="M513" i="27"/>
  <c r="J513" i="27"/>
  <c r="I513" i="27"/>
  <c r="M512" i="27"/>
  <c r="J512" i="27"/>
  <c r="I512" i="27"/>
  <c r="M511" i="27"/>
  <c r="J511" i="27"/>
  <c r="I511" i="27"/>
  <c r="M510" i="27"/>
  <c r="J510" i="27"/>
  <c r="I510" i="27"/>
  <c r="M509" i="27"/>
  <c r="J509" i="27"/>
  <c r="I509" i="27"/>
  <c r="M508" i="27"/>
  <c r="J508" i="27"/>
  <c r="I508" i="27"/>
  <c r="M507" i="27"/>
  <c r="J507" i="27"/>
  <c r="I507" i="27"/>
  <c r="M506" i="27"/>
  <c r="J506" i="27"/>
  <c r="I506" i="27"/>
  <c r="M505" i="27"/>
  <c r="J505" i="27"/>
  <c r="I505" i="27"/>
  <c r="M504" i="27"/>
  <c r="J504" i="27"/>
  <c r="I504" i="27"/>
  <c r="M503" i="27"/>
  <c r="J503" i="27"/>
  <c r="I503" i="27"/>
  <c r="M502" i="27"/>
  <c r="J502" i="27"/>
  <c r="I502" i="27"/>
  <c r="M501" i="27"/>
  <c r="J501" i="27"/>
  <c r="I501" i="27"/>
  <c r="M500" i="27"/>
  <c r="J500" i="27"/>
  <c r="I500" i="27"/>
  <c r="M499" i="27"/>
  <c r="J499" i="27"/>
  <c r="I499" i="27"/>
  <c r="M498" i="27"/>
  <c r="J498" i="27"/>
  <c r="I498" i="27"/>
  <c r="M497" i="27"/>
  <c r="J497" i="27"/>
  <c r="I497" i="27"/>
  <c r="M496" i="27"/>
  <c r="J496" i="27"/>
  <c r="I496" i="27"/>
  <c r="M495" i="27"/>
  <c r="J495" i="27"/>
  <c r="I495" i="27"/>
  <c r="M494" i="27"/>
  <c r="J494" i="27"/>
  <c r="I494" i="27"/>
  <c r="M493" i="27"/>
  <c r="J493" i="27"/>
  <c r="I493" i="27"/>
  <c r="M492" i="27"/>
  <c r="J492" i="27"/>
  <c r="I492" i="27"/>
  <c r="M491" i="27"/>
  <c r="J491" i="27"/>
  <c r="I491" i="27"/>
  <c r="M490" i="27"/>
  <c r="J490" i="27"/>
  <c r="I490" i="27"/>
  <c r="M489" i="27"/>
  <c r="J489" i="27"/>
  <c r="I489" i="27"/>
  <c r="M488" i="27"/>
  <c r="J488" i="27"/>
  <c r="I488" i="27"/>
  <c r="M487" i="27"/>
  <c r="J487" i="27"/>
  <c r="I487" i="27"/>
  <c r="M482" i="27"/>
  <c r="J482" i="27"/>
  <c r="I482" i="27"/>
  <c r="M481" i="27"/>
  <c r="J481" i="27"/>
  <c r="I481" i="27"/>
  <c r="M480" i="27"/>
  <c r="J480" i="27"/>
  <c r="I480" i="27"/>
  <c r="M479" i="27"/>
  <c r="J479" i="27"/>
  <c r="I479" i="27"/>
  <c r="M478" i="27"/>
  <c r="J478" i="27"/>
  <c r="I478" i="27"/>
  <c r="M477" i="27"/>
  <c r="J477" i="27"/>
  <c r="I477" i="27"/>
  <c r="M476" i="27"/>
  <c r="J476" i="27"/>
  <c r="I476" i="27"/>
  <c r="M475" i="27"/>
  <c r="J475" i="27"/>
  <c r="I475" i="27"/>
  <c r="M474" i="27"/>
  <c r="J474" i="27"/>
  <c r="I474" i="27"/>
  <c r="M473" i="27"/>
  <c r="J473" i="27"/>
  <c r="I473" i="27"/>
  <c r="M472" i="27"/>
  <c r="J472" i="27"/>
  <c r="I472" i="27"/>
  <c r="M471" i="27"/>
  <c r="J471" i="27"/>
  <c r="I471" i="27"/>
  <c r="M470" i="27"/>
  <c r="J470" i="27"/>
  <c r="I470" i="27"/>
  <c r="M469" i="27"/>
  <c r="J469" i="27"/>
  <c r="I469" i="27"/>
  <c r="M468" i="27"/>
  <c r="J468" i="27"/>
  <c r="I468" i="27"/>
  <c r="M467" i="27"/>
  <c r="J467" i="27"/>
  <c r="I467" i="27"/>
  <c r="M466" i="27"/>
  <c r="J466" i="27"/>
  <c r="I466" i="27"/>
  <c r="M465" i="27"/>
  <c r="J465" i="27"/>
  <c r="I465" i="27"/>
  <c r="M464" i="27"/>
  <c r="J464" i="27"/>
  <c r="I464" i="27"/>
  <c r="M463" i="27"/>
  <c r="J463" i="27"/>
  <c r="I463" i="27"/>
  <c r="M462" i="27"/>
  <c r="J462" i="27"/>
  <c r="I462" i="27"/>
  <c r="M461" i="27"/>
  <c r="J461" i="27"/>
  <c r="I461" i="27"/>
  <c r="M460" i="27"/>
  <c r="J460" i="27"/>
  <c r="I460" i="27"/>
  <c r="M459" i="27"/>
  <c r="J459" i="27"/>
  <c r="I459" i="27"/>
  <c r="M458" i="27"/>
  <c r="J458" i="27"/>
  <c r="I458" i="27"/>
  <c r="M457" i="27"/>
  <c r="J457" i="27"/>
  <c r="I457" i="27"/>
  <c r="M456" i="27"/>
  <c r="J456" i="27"/>
  <c r="I456" i="27"/>
  <c r="M455" i="27"/>
  <c r="J455" i="27"/>
  <c r="I455" i="27"/>
  <c r="M454" i="27"/>
  <c r="J454" i="27"/>
  <c r="I454" i="27"/>
  <c r="M453" i="27"/>
  <c r="J453" i="27"/>
  <c r="I453" i="27"/>
  <c r="M452" i="27"/>
  <c r="J452" i="27"/>
  <c r="I452" i="27"/>
  <c r="M451" i="27"/>
  <c r="J451" i="27"/>
  <c r="I451" i="27"/>
  <c r="M450" i="27"/>
  <c r="J450" i="27"/>
  <c r="I450" i="27"/>
  <c r="M449" i="27"/>
  <c r="J449" i="27"/>
  <c r="I449" i="27"/>
  <c r="M448" i="27"/>
  <c r="J448" i="27"/>
  <c r="I448" i="27"/>
  <c r="M447" i="27"/>
  <c r="J447" i="27"/>
  <c r="I447" i="27"/>
  <c r="M446" i="27"/>
  <c r="J446" i="27"/>
  <c r="I446" i="27"/>
  <c r="M445" i="27"/>
  <c r="J445" i="27"/>
  <c r="I445" i="27"/>
  <c r="M444" i="27"/>
  <c r="J444" i="27"/>
  <c r="I444" i="27"/>
  <c r="M443" i="27"/>
  <c r="J443" i="27"/>
  <c r="I443" i="27"/>
  <c r="M442" i="27"/>
  <c r="J442" i="27"/>
  <c r="I442" i="27"/>
  <c r="M441" i="27"/>
  <c r="J441" i="27"/>
  <c r="I441" i="27"/>
  <c r="M440" i="27"/>
  <c r="J440" i="27"/>
  <c r="I440" i="27"/>
  <c r="M439" i="27"/>
  <c r="J439" i="27"/>
  <c r="I439" i="27"/>
  <c r="M438" i="27"/>
  <c r="J438" i="27"/>
  <c r="I438" i="27"/>
  <c r="M437" i="27"/>
  <c r="J437" i="27"/>
  <c r="I437" i="27"/>
  <c r="M436" i="27"/>
  <c r="J436" i="27"/>
  <c r="I436" i="27"/>
  <c r="M435" i="27"/>
  <c r="J435" i="27"/>
  <c r="I435" i="27"/>
  <c r="M434" i="27"/>
  <c r="J434" i="27"/>
  <c r="I434" i="27"/>
  <c r="M433" i="27"/>
  <c r="J433" i="27"/>
  <c r="I433" i="27"/>
  <c r="M432" i="27"/>
  <c r="J432" i="27"/>
  <c r="I432" i="27"/>
  <c r="M431" i="27"/>
  <c r="J431" i="27"/>
  <c r="I431" i="27"/>
  <c r="M430" i="27"/>
  <c r="J430" i="27"/>
  <c r="I430" i="27"/>
  <c r="M429" i="27"/>
  <c r="J429" i="27"/>
  <c r="I429" i="27"/>
  <c r="M428" i="27"/>
  <c r="J428" i="27"/>
  <c r="I428" i="27"/>
  <c r="M427" i="27"/>
  <c r="J427" i="27"/>
  <c r="I427" i="27"/>
  <c r="M426" i="27"/>
  <c r="J426" i="27"/>
  <c r="I426" i="27"/>
  <c r="M425" i="27"/>
  <c r="J425" i="27"/>
  <c r="I425" i="27"/>
  <c r="M424" i="27"/>
  <c r="J424" i="27"/>
  <c r="I424" i="27"/>
  <c r="M423" i="27"/>
  <c r="J423" i="27"/>
  <c r="I423" i="27"/>
  <c r="M422" i="27"/>
  <c r="J422" i="27"/>
  <c r="I422" i="27"/>
  <c r="M421" i="27"/>
  <c r="J421" i="27"/>
  <c r="I421" i="27"/>
  <c r="M420" i="27"/>
  <c r="J420" i="27"/>
  <c r="I420" i="27"/>
  <c r="M419" i="27"/>
  <c r="J419" i="27"/>
  <c r="I419" i="27"/>
  <c r="M418" i="27"/>
  <c r="J418" i="27"/>
  <c r="I418" i="27"/>
  <c r="M417" i="27"/>
  <c r="J417" i="27"/>
  <c r="I417" i="27"/>
  <c r="M416" i="27"/>
  <c r="J416" i="27"/>
  <c r="I416" i="27"/>
  <c r="M415" i="27"/>
  <c r="J415" i="27"/>
  <c r="I415" i="27"/>
  <c r="M414" i="27"/>
  <c r="J414" i="27"/>
  <c r="I414" i="27"/>
  <c r="M413" i="27"/>
  <c r="J413" i="27"/>
  <c r="I413" i="27"/>
  <c r="M412" i="27"/>
  <c r="J412" i="27"/>
  <c r="I412" i="27"/>
  <c r="M411" i="27"/>
  <c r="J411" i="27"/>
  <c r="I411" i="27"/>
  <c r="M410" i="27"/>
  <c r="J410" i="27"/>
  <c r="I410" i="27"/>
  <c r="M409" i="27"/>
  <c r="J409" i="27"/>
  <c r="I409" i="27"/>
  <c r="M408" i="27"/>
  <c r="J408" i="27"/>
  <c r="I408" i="27"/>
  <c r="M407" i="27"/>
  <c r="J407" i="27"/>
  <c r="I407" i="27"/>
  <c r="M406" i="27"/>
  <c r="J406" i="27"/>
  <c r="I406" i="27"/>
  <c r="M405" i="27"/>
  <c r="J405" i="27"/>
  <c r="I405" i="27"/>
  <c r="M404" i="27"/>
  <c r="J404" i="27"/>
  <c r="I404" i="27"/>
  <c r="M403" i="27"/>
  <c r="J403" i="27"/>
  <c r="I403" i="27"/>
  <c r="M402" i="27"/>
  <c r="J402" i="27"/>
  <c r="I402" i="27"/>
  <c r="M401" i="27"/>
  <c r="J401" i="27"/>
  <c r="I401" i="27"/>
  <c r="M400" i="27"/>
  <c r="J400" i="27"/>
  <c r="I400" i="27"/>
  <c r="M399" i="27"/>
  <c r="J399" i="27"/>
  <c r="I399" i="27"/>
  <c r="M398" i="27"/>
  <c r="J398" i="27"/>
  <c r="I398" i="27"/>
  <c r="M397" i="27"/>
  <c r="J397" i="27"/>
  <c r="I397" i="27"/>
  <c r="M396" i="27"/>
  <c r="J396" i="27"/>
  <c r="I396" i="27"/>
  <c r="M391" i="27"/>
  <c r="J391" i="27"/>
  <c r="I391" i="27"/>
  <c r="M390" i="27"/>
  <c r="J390" i="27"/>
  <c r="I390" i="27"/>
  <c r="M389" i="27"/>
  <c r="J389" i="27"/>
  <c r="I389" i="27"/>
  <c r="M388" i="27"/>
  <c r="J388" i="27"/>
  <c r="I388" i="27"/>
  <c r="M387" i="27"/>
  <c r="J387" i="27"/>
  <c r="I387" i="27"/>
  <c r="M386" i="27"/>
  <c r="J386" i="27"/>
  <c r="I386" i="27"/>
  <c r="M385" i="27"/>
  <c r="J385" i="27"/>
  <c r="I385" i="27"/>
  <c r="M384" i="27"/>
  <c r="J384" i="27"/>
  <c r="I384" i="27"/>
  <c r="M383" i="27"/>
  <c r="J383" i="27"/>
  <c r="I383" i="27"/>
  <c r="M382" i="27"/>
  <c r="J382" i="27"/>
  <c r="I382" i="27"/>
  <c r="M381" i="27"/>
  <c r="J381" i="27"/>
  <c r="I381" i="27"/>
  <c r="M380" i="27"/>
  <c r="J380" i="27"/>
  <c r="I380" i="27"/>
  <c r="M379" i="27"/>
  <c r="J379" i="27"/>
  <c r="I379" i="27"/>
  <c r="M378" i="27"/>
  <c r="J378" i="27"/>
  <c r="I378" i="27"/>
  <c r="M377" i="27"/>
  <c r="J377" i="27"/>
  <c r="I377" i="27"/>
  <c r="M376" i="27"/>
  <c r="J376" i="27"/>
  <c r="I376" i="27"/>
  <c r="M375" i="27"/>
  <c r="J375" i="27"/>
  <c r="I375" i="27"/>
  <c r="M374" i="27"/>
  <c r="J374" i="27"/>
  <c r="I374" i="27"/>
  <c r="M373" i="27"/>
  <c r="J373" i="27"/>
  <c r="I373" i="27"/>
  <c r="M372" i="27"/>
  <c r="J372" i="27"/>
  <c r="I372" i="27"/>
  <c r="M371" i="27"/>
  <c r="J371" i="27"/>
  <c r="I371" i="27"/>
  <c r="M370" i="27"/>
  <c r="J370" i="27"/>
  <c r="I370" i="27"/>
  <c r="M369" i="27"/>
  <c r="J369" i="27"/>
  <c r="I369" i="27"/>
  <c r="M368" i="27"/>
  <c r="J368" i="27"/>
  <c r="I368" i="27"/>
  <c r="M367" i="27"/>
  <c r="J367" i="27"/>
  <c r="I367" i="27"/>
  <c r="M366" i="27"/>
  <c r="J366" i="27"/>
  <c r="I366" i="27"/>
  <c r="M365" i="27"/>
  <c r="J365" i="27"/>
  <c r="I365" i="27"/>
  <c r="M364" i="27"/>
  <c r="J364" i="27"/>
  <c r="I364" i="27"/>
  <c r="M363" i="27"/>
  <c r="J363" i="27"/>
  <c r="I363" i="27"/>
  <c r="M362" i="27"/>
  <c r="J362" i="27"/>
  <c r="I362" i="27"/>
  <c r="M361" i="27"/>
  <c r="J361" i="27"/>
  <c r="I361" i="27"/>
  <c r="M360" i="27"/>
  <c r="J360" i="27"/>
  <c r="I360" i="27"/>
  <c r="M359" i="27"/>
  <c r="J359" i="27"/>
  <c r="I359" i="27"/>
  <c r="M358" i="27"/>
  <c r="J358" i="27"/>
  <c r="I358" i="27"/>
  <c r="M357" i="27"/>
  <c r="J357" i="27"/>
  <c r="I357" i="27"/>
  <c r="M356" i="27"/>
  <c r="J356" i="27"/>
  <c r="I356" i="27"/>
  <c r="M355" i="27"/>
  <c r="J355" i="27"/>
  <c r="I355" i="27"/>
  <c r="M354" i="27"/>
  <c r="J354" i="27"/>
  <c r="I354" i="27"/>
  <c r="M353" i="27"/>
  <c r="J353" i="27"/>
  <c r="I353" i="27"/>
  <c r="M352" i="27"/>
  <c r="J352" i="27"/>
  <c r="I352" i="27"/>
  <c r="M351" i="27"/>
  <c r="J351" i="27"/>
  <c r="I351" i="27"/>
  <c r="M350" i="27"/>
  <c r="J350" i="27"/>
  <c r="I350" i="27"/>
  <c r="M349" i="27"/>
  <c r="J349" i="27"/>
  <c r="I349" i="27"/>
  <c r="M348" i="27"/>
  <c r="J348" i="27"/>
  <c r="I348" i="27"/>
  <c r="M347" i="27"/>
  <c r="J347" i="27"/>
  <c r="I347" i="27"/>
  <c r="M346" i="27"/>
  <c r="J346" i="27"/>
  <c r="I346" i="27"/>
  <c r="M345" i="27"/>
  <c r="J345" i="27"/>
  <c r="I345" i="27"/>
  <c r="M344" i="27"/>
  <c r="J344" i="27"/>
  <c r="I344" i="27"/>
  <c r="M343" i="27"/>
  <c r="J343" i="27"/>
  <c r="I343" i="27"/>
  <c r="M342" i="27"/>
  <c r="J342" i="27"/>
  <c r="I342" i="27"/>
  <c r="M341" i="27"/>
  <c r="J341" i="27"/>
  <c r="I341" i="27"/>
  <c r="M340" i="27"/>
  <c r="J340" i="27"/>
  <c r="I340" i="27"/>
  <c r="M339" i="27"/>
  <c r="J339" i="27"/>
  <c r="I339" i="27"/>
  <c r="M338" i="27"/>
  <c r="J338" i="27"/>
  <c r="I338" i="27"/>
  <c r="M337" i="27"/>
  <c r="J337" i="27"/>
  <c r="I337" i="27"/>
  <c r="M336" i="27"/>
  <c r="J336" i="27"/>
  <c r="I336" i="27"/>
  <c r="M335" i="27"/>
  <c r="J335" i="27"/>
  <c r="I335" i="27"/>
  <c r="M334" i="27"/>
  <c r="J334" i="27"/>
  <c r="I334" i="27"/>
  <c r="M333" i="27"/>
  <c r="J333" i="27"/>
  <c r="I333" i="27"/>
  <c r="M332" i="27"/>
  <c r="J332" i="27"/>
  <c r="I332" i="27"/>
  <c r="M331" i="27"/>
  <c r="J331" i="27"/>
  <c r="I331" i="27"/>
  <c r="M330" i="27"/>
  <c r="J330" i="27"/>
  <c r="I330" i="27"/>
  <c r="M329" i="27"/>
  <c r="J329" i="27"/>
  <c r="I329" i="27"/>
  <c r="M328" i="27"/>
  <c r="J328" i="27"/>
  <c r="I328" i="27"/>
  <c r="M327" i="27"/>
  <c r="J327" i="27"/>
  <c r="I327" i="27"/>
  <c r="R326" i="27"/>
  <c r="M326" i="27"/>
  <c r="J326" i="27"/>
  <c r="I326" i="27"/>
  <c r="M325" i="27"/>
  <c r="J325" i="27"/>
  <c r="I325" i="27"/>
  <c r="M324" i="27"/>
  <c r="J324" i="27"/>
  <c r="I324" i="27"/>
  <c r="M323" i="27"/>
  <c r="J323" i="27"/>
  <c r="I323" i="27"/>
  <c r="M322" i="27"/>
  <c r="J322" i="27"/>
  <c r="I322" i="27"/>
  <c r="M321" i="27"/>
  <c r="J321" i="27"/>
  <c r="I321" i="27"/>
  <c r="M320" i="27"/>
  <c r="J320" i="27"/>
  <c r="I320" i="27"/>
  <c r="M315" i="27"/>
  <c r="J315" i="27"/>
  <c r="I315" i="27"/>
  <c r="M314" i="27"/>
  <c r="J314" i="27"/>
  <c r="I314" i="27"/>
  <c r="M313" i="27"/>
  <c r="J313" i="27"/>
  <c r="I313" i="27"/>
  <c r="M312" i="27"/>
  <c r="J312" i="27"/>
  <c r="I312" i="27"/>
  <c r="M311" i="27"/>
  <c r="J311" i="27"/>
  <c r="I311" i="27"/>
  <c r="M310" i="27"/>
  <c r="J310" i="27"/>
  <c r="I310" i="27"/>
  <c r="M309" i="27"/>
  <c r="J309" i="27"/>
  <c r="I309" i="27"/>
  <c r="M308" i="27"/>
  <c r="J308" i="27"/>
  <c r="I308" i="27"/>
  <c r="M307" i="27"/>
  <c r="J307" i="27"/>
  <c r="I307" i="27"/>
  <c r="M306" i="27"/>
  <c r="J306" i="27"/>
  <c r="I306" i="27"/>
  <c r="M305" i="27"/>
  <c r="J305" i="27"/>
  <c r="I305" i="27"/>
  <c r="M304" i="27"/>
  <c r="J304" i="27"/>
  <c r="I304" i="27"/>
  <c r="M303" i="27"/>
  <c r="J303" i="27"/>
  <c r="I303" i="27"/>
  <c r="M302" i="27"/>
  <c r="J302" i="27"/>
  <c r="I302" i="27"/>
  <c r="M301" i="27"/>
  <c r="J301" i="27"/>
  <c r="I301" i="27"/>
  <c r="M300" i="27"/>
  <c r="J300" i="27"/>
  <c r="I300" i="27"/>
  <c r="M299" i="27"/>
  <c r="J299" i="27"/>
  <c r="I299" i="27"/>
  <c r="M298" i="27"/>
  <c r="J298" i="27"/>
  <c r="I298" i="27"/>
  <c r="M297" i="27"/>
  <c r="J297" i="27"/>
  <c r="I297" i="27"/>
  <c r="M296" i="27"/>
  <c r="J296" i="27"/>
  <c r="I296" i="27"/>
  <c r="M295" i="27"/>
  <c r="J295" i="27"/>
  <c r="I295" i="27"/>
  <c r="M294" i="27"/>
  <c r="J294" i="27"/>
  <c r="I294" i="27"/>
  <c r="M293" i="27"/>
  <c r="J293" i="27"/>
  <c r="I293" i="27"/>
  <c r="M292" i="27"/>
  <c r="J292" i="27"/>
  <c r="I292" i="27"/>
  <c r="M291" i="27"/>
  <c r="J291" i="27"/>
  <c r="I291" i="27"/>
  <c r="M290" i="27"/>
  <c r="J290" i="27"/>
  <c r="I290" i="27"/>
  <c r="M289" i="27"/>
  <c r="J289" i="27"/>
  <c r="I289" i="27"/>
  <c r="M288" i="27"/>
  <c r="J288" i="27"/>
  <c r="I288" i="27"/>
  <c r="M287" i="27"/>
  <c r="J287" i="27"/>
  <c r="I287" i="27"/>
  <c r="M286" i="27"/>
  <c r="J286" i="27"/>
  <c r="I286" i="27"/>
  <c r="M285" i="27"/>
  <c r="J285" i="27"/>
  <c r="I285" i="27"/>
  <c r="M284" i="27"/>
  <c r="J284" i="27"/>
  <c r="I284" i="27"/>
  <c r="M283" i="27"/>
  <c r="J283" i="27"/>
  <c r="I283" i="27"/>
  <c r="M282" i="27"/>
  <c r="J282" i="27"/>
  <c r="I282" i="27"/>
  <c r="M281" i="27"/>
  <c r="J281" i="27"/>
  <c r="I281" i="27"/>
  <c r="M280" i="27"/>
  <c r="J280" i="27"/>
  <c r="I280" i="27"/>
  <c r="M279" i="27"/>
  <c r="J279" i="27"/>
  <c r="I279" i="27"/>
  <c r="M278" i="27"/>
  <c r="J278" i="27"/>
  <c r="I278" i="27"/>
  <c r="M277" i="27"/>
  <c r="J277" i="27"/>
  <c r="I277" i="27"/>
  <c r="M276" i="27"/>
  <c r="J276" i="27"/>
  <c r="I276" i="27"/>
  <c r="M275" i="27"/>
  <c r="J275" i="27"/>
  <c r="I275" i="27"/>
  <c r="M274" i="27"/>
  <c r="J274" i="27"/>
  <c r="I274" i="27"/>
  <c r="M273" i="27"/>
  <c r="J273" i="27"/>
  <c r="I273" i="27"/>
  <c r="M272" i="27"/>
  <c r="J272" i="27"/>
  <c r="I272" i="27"/>
  <c r="M271" i="27"/>
  <c r="J271" i="27"/>
  <c r="I271" i="27"/>
  <c r="M270" i="27"/>
  <c r="J270" i="27"/>
  <c r="I270" i="27"/>
  <c r="M269" i="27"/>
  <c r="J269" i="27"/>
  <c r="I269" i="27"/>
  <c r="M268" i="27"/>
  <c r="J268" i="27"/>
  <c r="I268" i="27"/>
  <c r="M267" i="27"/>
  <c r="J267" i="27"/>
  <c r="I267" i="27"/>
  <c r="M266" i="27"/>
  <c r="J266" i="27"/>
  <c r="I266" i="27"/>
  <c r="M265" i="27"/>
  <c r="J265" i="27"/>
  <c r="I265" i="27"/>
  <c r="M264" i="27"/>
  <c r="J264" i="27"/>
  <c r="I264" i="27"/>
  <c r="M263" i="27"/>
  <c r="J263" i="27"/>
  <c r="I263" i="27"/>
  <c r="M262" i="27"/>
  <c r="J262" i="27"/>
  <c r="I262" i="27"/>
  <c r="M261" i="27"/>
  <c r="J261" i="27"/>
  <c r="I261" i="27"/>
  <c r="M260" i="27"/>
  <c r="J260" i="27"/>
  <c r="I260" i="27"/>
  <c r="M259" i="27"/>
  <c r="J259" i="27"/>
  <c r="I259" i="27"/>
  <c r="M258" i="27"/>
  <c r="J258" i="27"/>
  <c r="I258" i="27"/>
  <c r="M257" i="27"/>
  <c r="J257" i="27"/>
  <c r="I257" i="27"/>
  <c r="M256" i="27"/>
  <c r="J256" i="27"/>
  <c r="I256" i="27"/>
  <c r="M255" i="27"/>
  <c r="J255" i="27"/>
  <c r="I255" i="27"/>
  <c r="M250" i="27"/>
  <c r="J250" i="27"/>
  <c r="I250" i="27"/>
  <c r="M249" i="27"/>
  <c r="J249" i="27"/>
  <c r="I249" i="27"/>
  <c r="M248" i="27"/>
  <c r="J248" i="27"/>
  <c r="I248" i="27"/>
  <c r="M247" i="27"/>
  <c r="J247" i="27"/>
  <c r="I247" i="27"/>
  <c r="M246" i="27"/>
  <c r="J246" i="27"/>
  <c r="I246" i="27"/>
  <c r="M245" i="27"/>
  <c r="J245" i="27"/>
  <c r="I245" i="27"/>
  <c r="M244" i="27"/>
  <c r="J244" i="27"/>
  <c r="I244" i="27"/>
  <c r="M243" i="27"/>
  <c r="J243" i="27"/>
  <c r="I243" i="27"/>
  <c r="M242" i="27"/>
  <c r="J242" i="27"/>
  <c r="I242" i="27"/>
  <c r="M241" i="27"/>
  <c r="J241" i="27"/>
  <c r="I241" i="27"/>
  <c r="M240" i="27"/>
  <c r="J240" i="27"/>
  <c r="I240" i="27"/>
  <c r="M239" i="27"/>
  <c r="J239" i="27"/>
  <c r="I239" i="27"/>
  <c r="M238" i="27"/>
  <c r="J238" i="27"/>
  <c r="I238" i="27"/>
  <c r="M237" i="27"/>
  <c r="J237" i="27"/>
  <c r="I237" i="27"/>
  <c r="M236" i="27"/>
  <c r="J236" i="27"/>
  <c r="I236" i="27"/>
  <c r="M235" i="27"/>
  <c r="J235" i="27"/>
  <c r="I235" i="27"/>
  <c r="M234" i="27"/>
  <c r="J234" i="27"/>
  <c r="I234" i="27"/>
  <c r="M233" i="27"/>
  <c r="J233" i="27"/>
  <c r="I233" i="27"/>
  <c r="M232" i="27"/>
  <c r="J232" i="27"/>
  <c r="I232" i="27"/>
  <c r="M231" i="27"/>
  <c r="J231" i="27"/>
  <c r="I231" i="27"/>
  <c r="M230" i="27"/>
  <c r="J230" i="27"/>
  <c r="I230" i="27"/>
  <c r="M229" i="27"/>
  <c r="J229" i="27"/>
  <c r="I229" i="27"/>
  <c r="M228" i="27"/>
  <c r="J228" i="27"/>
  <c r="I228" i="27"/>
  <c r="M227" i="27"/>
  <c r="J227" i="27"/>
  <c r="I227" i="27"/>
  <c r="M226" i="27"/>
  <c r="J226" i="27"/>
  <c r="I226" i="27"/>
  <c r="M225" i="27"/>
  <c r="J225" i="27"/>
  <c r="I225" i="27"/>
  <c r="M224" i="27"/>
  <c r="J224" i="27"/>
  <c r="I224" i="27"/>
  <c r="M223" i="27"/>
  <c r="J223" i="27"/>
  <c r="I223" i="27"/>
  <c r="M222" i="27"/>
  <c r="J222" i="27"/>
  <c r="I222" i="27"/>
  <c r="M221" i="27"/>
  <c r="J221" i="27"/>
  <c r="I221" i="27"/>
  <c r="M220" i="27"/>
  <c r="J220" i="27"/>
  <c r="I220" i="27"/>
  <c r="M219" i="27"/>
  <c r="J219" i="27"/>
  <c r="I219" i="27"/>
  <c r="M218" i="27"/>
  <c r="J218" i="27"/>
  <c r="I218" i="27"/>
  <c r="M217" i="27"/>
  <c r="J217" i="27"/>
  <c r="I217" i="27"/>
  <c r="M216" i="27"/>
  <c r="J216" i="27"/>
  <c r="I216" i="27"/>
  <c r="M215" i="27"/>
  <c r="J215" i="27"/>
  <c r="I215" i="27"/>
  <c r="M214" i="27"/>
  <c r="J214" i="27"/>
  <c r="I214" i="27"/>
  <c r="M213" i="27"/>
  <c r="J213" i="27"/>
  <c r="I213" i="27"/>
  <c r="M212" i="27"/>
  <c r="J212" i="27"/>
  <c r="I212" i="27"/>
  <c r="M211" i="27"/>
  <c r="J211" i="27"/>
  <c r="I211" i="27"/>
  <c r="M210" i="27"/>
  <c r="J210" i="27"/>
  <c r="I210" i="27"/>
  <c r="M209" i="27"/>
  <c r="J209" i="27"/>
  <c r="I209" i="27"/>
  <c r="M208" i="27"/>
  <c r="J208" i="27"/>
  <c r="I208" i="27"/>
  <c r="M207" i="27"/>
  <c r="J207" i="27"/>
  <c r="I207" i="27"/>
  <c r="M206" i="27"/>
  <c r="J206" i="27"/>
  <c r="I206" i="27"/>
  <c r="M205" i="27"/>
  <c r="J205" i="27"/>
  <c r="I205" i="27"/>
  <c r="M204" i="27"/>
  <c r="J204" i="27"/>
  <c r="I204" i="27"/>
  <c r="M203" i="27"/>
  <c r="J203" i="27"/>
  <c r="I203" i="27"/>
  <c r="M202" i="27"/>
  <c r="J202" i="27"/>
  <c r="I202" i="27"/>
  <c r="M201" i="27"/>
  <c r="J201" i="27"/>
  <c r="I201" i="27"/>
  <c r="M200" i="27"/>
  <c r="J200" i="27"/>
  <c r="I200" i="27"/>
  <c r="M199" i="27"/>
  <c r="J199" i="27"/>
  <c r="I199" i="27"/>
  <c r="M198" i="27"/>
  <c r="J198" i="27"/>
  <c r="I198" i="27"/>
  <c r="M197" i="27"/>
  <c r="J197" i="27"/>
  <c r="I197" i="27"/>
  <c r="M196" i="27"/>
  <c r="J196" i="27"/>
  <c r="I196" i="27"/>
  <c r="M195" i="27"/>
  <c r="J195" i="27"/>
  <c r="I195" i="27"/>
  <c r="M194" i="27"/>
  <c r="J194" i="27"/>
  <c r="I194" i="27"/>
  <c r="M193" i="27"/>
  <c r="J193" i="27"/>
  <c r="I193" i="27"/>
  <c r="M192" i="27"/>
  <c r="J192" i="27"/>
  <c r="I192" i="27"/>
  <c r="M191" i="27"/>
  <c r="J191" i="27"/>
  <c r="I191" i="27"/>
  <c r="M190" i="27"/>
  <c r="J190" i="27"/>
  <c r="I190" i="27"/>
  <c r="M189" i="27"/>
  <c r="J189" i="27"/>
  <c r="I189" i="27"/>
  <c r="M188" i="27"/>
  <c r="J188" i="27"/>
  <c r="I188" i="27"/>
  <c r="M187" i="27"/>
  <c r="J187" i="27"/>
  <c r="I187" i="27"/>
  <c r="M186" i="27"/>
  <c r="J186" i="27"/>
  <c r="I186" i="27"/>
  <c r="M185" i="27"/>
  <c r="J185" i="27"/>
  <c r="I185" i="27"/>
  <c r="M184" i="27"/>
  <c r="J184" i="27"/>
  <c r="I184" i="27"/>
  <c r="M183" i="27"/>
  <c r="J183" i="27"/>
  <c r="I183" i="27"/>
  <c r="M182" i="27"/>
  <c r="J182" i="27"/>
  <c r="I182" i="27"/>
  <c r="M181" i="27"/>
  <c r="J181" i="27"/>
  <c r="I181" i="27"/>
  <c r="M180" i="27"/>
  <c r="J180" i="27"/>
  <c r="I180" i="27"/>
  <c r="M179" i="27"/>
  <c r="J179" i="27"/>
  <c r="I179" i="27"/>
  <c r="M178" i="27"/>
  <c r="J178" i="27"/>
  <c r="I178" i="27"/>
  <c r="M177" i="27"/>
  <c r="J177" i="27"/>
  <c r="I177" i="27"/>
  <c r="M176" i="27"/>
  <c r="J176" i="27"/>
  <c r="I176" i="27"/>
  <c r="M175" i="27"/>
  <c r="J175" i="27"/>
  <c r="I175" i="27"/>
  <c r="M174" i="27"/>
  <c r="J174" i="27"/>
  <c r="I174" i="27"/>
  <c r="M169" i="27"/>
  <c r="J169" i="27"/>
  <c r="I169" i="27"/>
  <c r="M168" i="27"/>
  <c r="J168" i="27"/>
  <c r="I168" i="27"/>
  <c r="M167" i="27"/>
  <c r="J167" i="27"/>
  <c r="I167" i="27"/>
  <c r="M166" i="27"/>
  <c r="J166" i="27"/>
  <c r="I166" i="27"/>
  <c r="M165" i="27"/>
  <c r="J165" i="27"/>
  <c r="I165" i="27"/>
  <c r="M164" i="27"/>
  <c r="J164" i="27"/>
  <c r="I164" i="27"/>
  <c r="M163" i="27"/>
  <c r="J163" i="27"/>
  <c r="I163" i="27"/>
  <c r="M162" i="27"/>
  <c r="J162" i="27"/>
  <c r="I162" i="27"/>
  <c r="M161" i="27"/>
  <c r="J161" i="27"/>
  <c r="I161" i="27"/>
  <c r="M160" i="27"/>
  <c r="J160" i="27"/>
  <c r="I160" i="27"/>
  <c r="M159" i="27"/>
  <c r="J159" i="27"/>
  <c r="I159" i="27"/>
  <c r="M158" i="27"/>
  <c r="J158" i="27"/>
  <c r="I158" i="27"/>
  <c r="M157" i="27"/>
  <c r="J157" i="27"/>
  <c r="I157" i="27"/>
  <c r="M156" i="27"/>
  <c r="J156" i="27"/>
  <c r="I156" i="27"/>
  <c r="M155" i="27"/>
  <c r="J155" i="27"/>
  <c r="I155" i="27"/>
  <c r="M154" i="27"/>
  <c r="J154" i="27"/>
  <c r="I154" i="27"/>
  <c r="M153" i="27"/>
  <c r="J153" i="27"/>
  <c r="I153" i="27"/>
  <c r="M152" i="27"/>
  <c r="J152" i="27"/>
  <c r="I152" i="27"/>
  <c r="M151" i="27"/>
  <c r="J151" i="27"/>
  <c r="I151" i="27"/>
  <c r="M150" i="27"/>
  <c r="J150" i="27"/>
  <c r="I150" i="27"/>
  <c r="M149" i="27"/>
  <c r="J149" i="27"/>
  <c r="I149" i="27"/>
  <c r="M148" i="27"/>
  <c r="J148" i="27"/>
  <c r="I148" i="27"/>
  <c r="M147" i="27"/>
  <c r="J147" i="27"/>
  <c r="I147" i="27"/>
  <c r="M146" i="27"/>
  <c r="J146" i="27"/>
  <c r="I146" i="27"/>
  <c r="M145" i="27"/>
  <c r="J145" i="27"/>
  <c r="I145" i="27"/>
  <c r="M144" i="27"/>
  <c r="J144" i="27"/>
  <c r="I144" i="27"/>
  <c r="M143" i="27"/>
  <c r="J143" i="27"/>
  <c r="I143" i="27"/>
  <c r="M142" i="27"/>
  <c r="J142" i="27"/>
  <c r="I142" i="27"/>
  <c r="M141" i="27"/>
  <c r="J141" i="27"/>
  <c r="I141" i="27"/>
  <c r="M140" i="27"/>
  <c r="J140" i="27"/>
  <c r="I140" i="27"/>
  <c r="M139" i="27"/>
  <c r="J139" i="27"/>
  <c r="I139" i="27"/>
  <c r="M138" i="27"/>
  <c r="J138" i="27"/>
  <c r="I138" i="27"/>
  <c r="M137" i="27"/>
  <c r="J137" i="27"/>
  <c r="I137" i="27"/>
  <c r="M136" i="27"/>
  <c r="J136" i="27"/>
  <c r="I136" i="27"/>
  <c r="M135" i="27"/>
  <c r="J135" i="27"/>
  <c r="I135" i="27"/>
  <c r="M134" i="27"/>
  <c r="J134" i="27"/>
  <c r="I134" i="27"/>
  <c r="M133" i="27"/>
  <c r="J133" i="27"/>
  <c r="I133" i="27"/>
  <c r="M132" i="27"/>
  <c r="J132" i="27"/>
  <c r="I132" i="27"/>
  <c r="M131" i="27"/>
  <c r="J131" i="27"/>
  <c r="I131" i="27"/>
  <c r="M130" i="27"/>
  <c r="J130" i="27"/>
  <c r="I130" i="27"/>
  <c r="M129" i="27"/>
  <c r="J129" i="27"/>
  <c r="I129" i="27"/>
  <c r="M128" i="27"/>
  <c r="J128" i="27"/>
  <c r="I128" i="27"/>
  <c r="M127" i="27"/>
  <c r="J127" i="27"/>
  <c r="I127" i="27"/>
  <c r="M126" i="27"/>
  <c r="J126" i="27"/>
  <c r="I126" i="27"/>
  <c r="M125" i="27"/>
  <c r="J125" i="27"/>
  <c r="I125" i="27"/>
  <c r="M124" i="27"/>
  <c r="J124" i="27"/>
  <c r="I124" i="27"/>
  <c r="M123" i="27"/>
  <c r="J123" i="27"/>
  <c r="I123" i="27"/>
  <c r="M122" i="27"/>
  <c r="J122" i="27"/>
  <c r="I122" i="27"/>
  <c r="M121" i="27"/>
  <c r="J121" i="27"/>
  <c r="I121" i="27"/>
  <c r="M120" i="27"/>
  <c r="J120" i="27"/>
  <c r="I120" i="27"/>
  <c r="M119" i="27"/>
  <c r="J119" i="27"/>
  <c r="I119" i="27"/>
  <c r="M118" i="27"/>
  <c r="J118" i="27"/>
  <c r="I118" i="27"/>
  <c r="M117" i="27"/>
  <c r="J117" i="27"/>
  <c r="I117" i="27"/>
  <c r="M116" i="27"/>
  <c r="J116" i="27"/>
  <c r="I116" i="27"/>
  <c r="M115" i="27"/>
  <c r="J115" i="27"/>
  <c r="I115" i="27"/>
  <c r="M114" i="27"/>
  <c r="J114" i="27"/>
  <c r="I114" i="27"/>
  <c r="M113" i="27"/>
  <c r="J113" i="27"/>
  <c r="I113" i="27"/>
  <c r="M112" i="27"/>
  <c r="J112" i="27"/>
  <c r="I112" i="27"/>
  <c r="M111" i="27"/>
  <c r="J111" i="27"/>
  <c r="I111" i="27"/>
  <c r="M110" i="27"/>
  <c r="J110" i="27"/>
  <c r="I110" i="27"/>
  <c r="M109" i="27"/>
  <c r="J109" i="27"/>
  <c r="I109" i="27"/>
  <c r="M108" i="27"/>
  <c r="J108" i="27"/>
  <c r="I108" i="27"/>
  <c r="M107" i="27"/>
  <c r="J107" i="27"/>
  <c r="I107" i="27"/>
  <c r="M106" i="27"/>
  <c r="J106" i="27"/>
  <c r="I106" i="27"/>
  <c r="M105" i="27"/>
  <c r="J105" i="27"/>
  <c r="I105" i="27"/>
  <c r="M104" i="27"/>
  <c r="J104" i="27"/>
  <c r="I104" i="27"/>
  <c r="M103" i="27"/>
  <c r="J103" i="27"/>
  <c r="I103" i="27"/>
  <c r="M102" i="27"/>
  <c r="J102" i="27"/>
  <c r="I102" i="27"/>
  <c r="M101" i="27"/>
  <c r="J101" i="27"/>
  <c r="I101" i="27"/>
  <c r="M100" i="27"/>
  <c r="J100" i="27"/>
  <c r="I100" i="27"/>
  <c r="M99" i="27"/>
  <c r="J99" i="27"/>
  <c r="I99" i="27"/>
  <c r="M98" i="27"/>
  <c r="J98" i="27"/>
  <c r="I98" i="27"/>
  <c r="M97" i="27"/>
  <c r="J97" i="27"/>
  <c r="I97" i="27"/>
  <c r="M96" i="27"/>
  <c r="J96" i="27"/>
  <c r="I96" i="27"/>
  <c r="M95" i="27"/>
  <c r="M94" i="27"/>
  <c r="M89" i="27"/>
  <c r="J89" i="27"/>
  <c r="I89" i="27"/>
  <c r="M88" i="27"/>
  <c r="J88" i="27"/>
  <c r="I88" i="27"/>
  <c r="M87" i="27"/>
  <c r="J87" i="27"/>
  <c r="I87" i="27"/>
  <c r="M86" i="27"/>
  <c r="J86" i="27"/>
  <c r="I86" i="27"/>
  <c r="M85" i="27"/>
  <c r="J85" i="27"/>
  <c r="I85" i="27"/>
  <c r="M84" i="27"/>
  <c r="J84" i="27"/>
  <c r="I84" i="27"/>
  <c r="M83" i="27"/>
  <c r="J83" i="27"/>
  <c r="I83" i="27"/>
  <c r="M82" i="27"/>
  <c r="J82" i="27"/>
  <c r="I82" i="27"/>
  <c r="M81" i="27"/>
  <c r="J81" i="27"/>
  <c r="I81" i="27"/>
  <c r="M80" i="27"/>
  <c r="J80" i="27"/>
  <c r="I80" i="27"/>
  <c r="M79" i="27"/>
  <c r="J79" i="27"/>
  <c r="I79" i="27"/>
  <c r="M78" i="27"/>
  <c r="J78" i="27"/>
  <c r="I78" i="27"/>
  <c r="M77" i="27"/>
  <c r="J77" i="27"/>
  <c r="I77" i="27"/>
  <c r="M76" i="27"/>
  <c r="J76" i="27"/>
  <c r="I76" i="27"/>
  <c r="M75" i="27"/>
  <c r="J75" i="27"/>
  <c r="I75" i="27"/>
  <c r="M74" i="27"/>
  <c r="J74" i="27"/>
  <c r="I74" i="27"/>
  <c r="M73" i="27"/>
  <c r="J73" i="27"/>
  <c r="I73" i="27"/>
  <c r="M72" i="27"/>
  <c r="J72" i="27"/>
  <c r="I72" i="27"/>
  <c r="M71" i="27"/>
  <c r="J71" i="27"/>
  <c r="I71" i="27"/>
  <c r="M70" i="27"/>
  <c r="J70" i="27"/>
  <c r="I70" i="27"/>
  <c r="M69" i="27"/>
  <c r="J69" i="27"/>
  <c r="I69" i="27"/>
  <c r="M68" i="27"/>
  <c r="J68" i="27"/>
  <c r="I68" i="27"/>
  <c r="M67" i="27"/>
  <c r="J67" i="27"/>
  <c r="I67" i="27"/>
  <c r="M66" i="27"/>
  <c r="J66" i="27"/>
  <c r="I66" i="27"/>
  <c r="M65" i="27"/>
  <c r="J65" i="27"/>
  <c r="I65" i="27"/>
  <c r="M64" i="27"/>
  <c r="J64" i="27"/>
  <c r="I64" i="27"/>
  <c r="M63" i="27"/>
  <c r="J63" i="27"/>
  <c r="I63" i="27"/>
  <c r="M62" i="27"/>
  <c r="J62" i="27"/>
  <c r="I62" i="27"/>
  <c r="M61" i="27"/>
  <c r="J61" i="27"/>
  <c r="I61" i="27"/>
  <c r="M60" i="27"/>
  <c r="J60" i="27"/>
  <c r="I60" i="27"/>
  <c r="M59" i="27"/>
  <c r="J59" i="27"/>
  <c r="I59" i="27"/>
  <c r="M58" i="27"/>
  <c r="J58" i="27"/>
  <c r="I58" i="27"/>
  <c r="M57" i="27"/>
  <c r="J57" i="27"/>
  <c r="I57" i="27"/>
  <c r="M56" i="27"/>
  <c r="J56" i="27"/>
  <c r="I56" i="27"/>
  <c r="M55" i="27"/>
  <c r="J55" i="27"/>
  <c r="I55" i="27"/>
  <c r="M54" i="27"/>
  <c r="J54" i="27"/>
  <c r="I54" i="27"/>
  <c r="M53" i="27"/>
  <c r="J53" i="27"/>
  <c r="I53" i="27"/>
  <c r="M52" i="27"/>
  <c r="J52" i="27"/>
  <c r="I52" i="27"/>
  <c r="M51" i="27"/>
  <c r="J51" i="27"/>
  <c r="I51" i="27"/>
  <c r="M50" i="27"/>
  <c r="J50" i="27"/>
  <c r="I50" i="27"/>
  <c r="M49" i="27"/>
  <c r="J49" i="27"/>
  <c r="I49" i="27"/>
  <c r="M48" i="27"/>
  <c r="J48" i="27"/>
  <c r="I48" i="27"/>
  <c r="M47" i="27"/>
  <c r="J47" i="27"/>
  <c r="I47" i="27"/>
  <c r="M46" i="27"/>
  <c r="J46" i="27"/>
  <c r="I46" i="27"/>
  <c r="M45" i="27"/>
  <c r="J45" i="27"/>
  <c r="I45" i="27"/>
  <c r="M44" i="27"/>
  <c r="J44" i="27"/>
  <c r="I44" i="27"/>
  <c r="M43" i="27"/>
  <c r="J43" i="27"/>
  <c r="I43" i="27"/>
  <c r="M42" i="27"/>
  <c r="J42" i="27"/>
  <c r="I42" i="27"/>
  <c r="M41" i="27"/>
  <c r="J41" i="27"/>
  <c r="I41" i="27"/>
  <c r="M40" i="27"/>
  <c r="J40" i="27"/>
  <c r="I40" i="27"/>
  <c r="M39" i="27"/>
  <c r="J39" i="27"/>
  <c r="I39" i="27"/>
  <c r="M38" i="27"/>
  <c r="J38" i="27"/>
  <c r="I38" i="27"/>
  <c r="M37" i="27"/>
  <c r="J37" i="27"/>
  <c r="I37" i="27"/>
  <c r="M36" i="27"/>
  <c r="J36" i="27"/>
  <c r="I36" i="27"/>
  <c r="M35" i="27"/>
  <c r="J35" i="27"/>
  <c r="I35" i="27"/>
  <c r="M34" i="27"/>
  <c r="J34" i="27"/>
  <c r="I34" i="27"/>
  <c r="M33" i="27"/>
  <c r="J33" i="27"/>
  <c r="I33" i="27"/>
  <c r="M32" i="27"/>
  <c r="J32" i="27"/>
  <c r="I32" i="27"/>
  <c r="M31" i="27"/>
  <c r="J31" i="27"/>
  <c r="I31" i="27"/>
  <c r="M30" i="27"/>
  <c r="J30" i="27"/>
  <c r="I30" i="27"/>
  <c r="M29" i="27"/>
  <c r="J29" i="27"/>
  <c r="I29" i="27"/>
  <c r="M28" i="27"/>
  <c r="J28" i="27"/>
  <c r="I28" i="27"/>
  <c r="M27" i="27"/>
  <c r="J27" i="27"/>
  <c r="I27" i="27"/>
  <c r="M26" i="27"/>
  <c r="J26" i="27"/>
  <c r="I26" i="27"/>
  <c r="M25" i="27"/>
  <c r="J25" i="27"/>
  <c r="I25" i="27"/>
  <c r="M24" i="27"/>
  <c r="J24" i="27"/>
  <c r="I24" i="27"/>
  <c r="M23" i="27"/>
  <c r="J23" i="27"/>
  <c r="I23" i="27"/>
  <c r="M22" i="27"/>
  <c r="J22" i="27"/>
  <c r="I22" i="27"/>
  <c r="M21" i="27"/>
  <c r="J21" i="27"/>
  <c r="I21" i="27"/>
  <c r="M20" i="27"/>
  <c r="J20" i="27"/>
  <c r="I20" i="27"/>
  <c r="M19" i="27"/>
  <c r="J19" i="27"/>
  <c r="I19" i="27"/>
  <c r="M18" i="27"/>
  <c r="J18" i="27"/>
  <c r="I18" i="27"/>
  <c r="M17" i="27"/>
  <c r="J17" i="27"/>
  <c r="I17" i="27"/>
  <c r="M16" i="27"/>
  <c r="J16" i="27"/>
  <c r="I16" i="27"/>
  <c r="M15" i="27"/>
  <c r="J15" i="27"/>
  <c r="I15" i="27"/>
  <c r="M14" i="27"/>
  <c r="J14" i="27"/>
  <c r="I14" i="27"/>
  <c r="M13" i="27"/>
  <c r="J13" i="27"/>
  <c r="I13" i="27"/>
  <c r="M12" i="27"/>
  <c r="J12" i="27"/>
  <c r="I12" i="27"/>
  <c r="M11" i="27"/>
  <c r="J11" i="27"/>
  <c r="I11" i="27"/>
  <c r="M10" i="27"/>
  <c r="J10" i="27"/>
  <c r="I10" i="27"/>
  <c r="M9" i="27"/>
  <c r="J9" i="27"/>
  <c r="I9" i="27"/>
  <c r="L6" i="27"/>
  <c r="K6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tc={984F002A-A522-491F-A220-A2C5E0A39E5E}</author>
    <author>tc={4C7647AA-BC5A-4CDD-82E5-A99F8B3DD391}</author>
    <author>tc={BC69067E-5FFD-4B66-9E40-3A4158B7DDF5}</author>
    <author>tc={D4248243-870B-4C1E-9C09-AA38295EE93E}</author>
    <author>tc={36B1C8B8-3D76-49D4-A901-30379CEC5D78}</author>
    <author>tc={48374675-3865-4BAF-87FD-4AFFC76818A4}</author>
    <author>tc={6377D4CB-F5EE-41B3-ADFD-5FD925A719C1}</author>
    <author>tc={843E68E1-0B56-4D89-8719-A10FEF11E98E}</author>
    <author>tc={3861F68E-E0A2-45DF-8CF4-CD889353B6A7}</author>
    <author>tc={FBA3E758-0692-4711-A813-61719965C577}</author>
    <author>tc={BD8C53E2-F258-4CF9-889A-8DAF15219DA8}</author>
    <author>tc={7AD1551B-DDF1-43F2-9972-2338B2C22B88}</author>
  </authors>
  <commentList>
    <comment ref="E34" authorId="0" shapeId="0" xr:uid="{984F002A-A522-491F-A220-A2C5E0A39E5E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check this sobra laki ng drop from 2020. Parang around 30k pataas ang wages nila since supervisory level sila</t>
      </text>
    </comment>
    <comment ref="E57" authorId="1" shapeId="0" xr:uid="{4C7647AA-BC5A-4CDD-82E5-A99F8B3DD391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Higher than the Chemical Engineer? Either you change the PSOC to 2145 for Mead Johnson or lower the value.</t>
      </text>
    </comment>
    <comment ref="E160" authorId="2" shapeId="0" xr:uid="{BC69067E-5FFD-4B66-9E40-3A4158B7DDF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Baka we could lower this. Baka miscoded or they are refering to Chem Engr. Here.
Reply:
    Occupations only have 2 cases with only one employee each per establishment
</t>
      </text>
    </comment>
    <comment ref="E167" authorId="3" shapeId="0" xr:uid="{D4248243-870B-4C1E-9C09-AA38295EE93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Ang laki ng decline. Baka we could make this higher kahit mga 16K
Reply:
    Only have 3 establishments with this occupation
</t>
      </text>
    </comment>
    <comment ref="E450" authorId="4" shapeId="0" xr:uid="{36B1C8B8-3D76-49D4-A901-30379CEC5D78}">
      <text>
        <t>[Threaded comment]
Your version of Excel allows you to read this threaded comment; however, any edits to it will get removed if the file is opened in a newer version of Excel. Learn more: https://go.microsoft.com/fwlink/?linkid=870924
Comment:
    Can we make this higher around 14k or 15K?</t>
      </text>
    </comment>
    <comment ref="D489" authorId="5" shapeId="0" xr:uid="{48374675-3865-4BAF-87FD-4AFFC76818A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Adjusted basic pay of 2 establishments. Mababa na po talaga yung posted wages for this occupation
</t>
      </text>
    </comment>
    <comment ref="E489" authorId="6" shapeId="0" xr:uid="{6377D4CB-F5EE-41B3-ADFD-5FD925A719C1}">
      <text>
        <t>[Threaded comment]
Your version of Excel allows you to read this threaded comment; however, any edits to it will get removed if the file is opened in a newer version of Excel. Learn more: https://go.microsoft.com/fwlink/?linkid=870924
Comment:
    If we could increse this kahit 40K?</t>
      </text>
    </comment>
    <comment ref="D513" authorId="7" shapeId="0" xr:uid="{843E68E1-0B56-4D89-8719-A10FEF11E98E}">
      <text>
        <t>[Threaded comment]
Your version of Excel allows you to read this threaded comment; however, any edits to it will get removed if the file is opened in a newer version of Excel. Learn more: https://go.microsoft.com/fwlink/?linkid=870924
Comment:
    Pulled down by the low salary of LBC in regions wherein minimum wage are already low.
Screenshots provided</t>
      </text>
    </comment>
    <comment ref="E513" authorId="8" shapeId="0" xr:uid="{3861F68E-E0A2-45DF-8CF4-CD889353B6A7}">
      <text>
        <t>[Threaded comment]
Your version of Excel allows you to read this threaded comment; however, any edits to it will get removed if the file is opened in a newer version of Excel. Learn more: https://go.microsoft.com/fwlink/?linkid=870924
Comment:
    Can we increase this a little?</t>
      </text>
    </comment>
    <comment ref="E565" authorId="9" shapeId="0" xr:uid="{FBA3E758-0692-4711-A813-61719965C577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higher kahit 20k</t>
      </text>
    </comment>
    <comment ref="E726" authorId="10" shapeId="0" xr:uid="{BD8C53E2-F258-4CF9-889A-8DAF15219DA8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to at at least 30K?</t>
      </text>
    </comment>
    <comment ref="D729" authorId="11" shapeId="0" xr:uid="{7AD1551B-DDF1-43F2-9972-2338B2C22B8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Transferred the 3455 workers of Manulife business processing services from 2523 (computer network professionals) to 3512 (ICT User Support Technicians)
</t>
      </text>
    </comment>
  </commentList>
</comments>
</file>

<file path=xl/sharedStrings.xml><?xml version="1.0" encoding="utf-8"?>
<sst xmlns="http://schemas.openxmlformats.org/spreadsheetml/2006/main" count="1539" uniqueCount="420">
  <si>
    <t>A03</t>
  </si>
  <si>
    <t>B07</t>
  </si>
  <si>
    <t>C10</t>
  </si>
  <si>
    <t>C11</t>
  </si>
  <si>
    <t>C13</t>
  </si>
  <si>
    <t>C14</t>
  </si>
  <si>
    <t>C15</t>
  </si>
  <si>
    <t>C162</t>
  </si>
  <si>
    <t>C17</t>
  </si>
  <si>
    <t>C18</t>
  </si>
  <si>
    <t>C19</t>
  </si>
  <si>
    <t>C20</t>
  </si>
  <si>
    <t>C21</t>
  </si>
  <si>
    <t>C221</t>
  </si>
  <si>
    <t>C222</t>
  </si>
  <si>
    <t>C23</t>
  </si>
  <si>
    <t>C24</t>
  </si>
  <si>
    <t>C25</t>
  </si>
  <si>
    <t>C26</t>
  </si>
  <si>
    <t>C27</t>
  </si>
  <si>
    <t>C28</t>
  </si>
  <si>
    <t>C29</t>
  </si>
  <si>
    <t>C301</t>
  </si>
  <si>
    <t>C31</t>
  </si>
  <si>
    <t>D35</t>
  </si>
  <si>
    <t>E36</t>
  </si>
  <si>
    <t>G45</t>
  </si>
  <si>
    <t>G46</t>
  </si>
  <si>
    <t>G47</t>
  </si>
  <si>
    <t>H492</t>
  </si>
  <si>
    <t>H50</t>
  </si>
  <si>
    <t>H51</t>
  </si>
  <si>
    <t>H52</t>
  </si>
  <si>
    <t>H53</t>
  </si>
  <si>
    <t>J58</t>
  </si>
  <si>
    <t>J590</t>
  </si>
  <si>
    <t>J61</t>
  </si>
  <si>
    <t>K65</t>
  </si>
  <si>
    <t>L68</t>
  </si>
  <si>
    <t>M692</t>
  </si>
  <si>
    <t>M711</t>
  </si>
  <si>
    <t>N79</t>
  </si>
  <si>
    <t>N8221</t>
  </si>
  <si>
    <t>N82226</t>
  </si>
  <si>
    <t>P85</t>
  </si>
  <si>
    <t>Q86</t>
  </si>
  <si>
    <t>S96</t>
  </si>
  <si>
    <t>A01/A02</t>
  </si>
  <si>
    <t>Fishing and Aquaculture</t>
  </si>
  <si>
    <t>B05/B06/B08</t>
  </si>
  <si>
    <t>Manufacture of Beverages</t>
  </si>
  <si>
    <t>Manufacture of Textiles</t>
  </si>
  <si>
    <t>Manufacture of Wearing Apparel</t>
  </si>
  <si>
    <t xml:space="preserve">Manufacture of Leather and Related Products </t>
  </si>
  <si>
    <t>Manufacture of Paper and Paper Products</t>
  </si>
  <si>
    <t>Printing and Reproduction of Recorded Media</t>
  </si>
  <si>
    <t>Manufacture of Coke and Refined Petroleum Products</t>
  </si>
  <si>
    <t>Manufacture of Chemicals and Chemical Products</t>
  </si>
  <si>
    <t>Manufacture of Rubber Products</t>
  </si>
  <si>
    <t>Manufacture of Plastic Products</t>
  </si>
  <si>
    <t>Manufacture of Basic Metals</t>
  </si>
  <si>
    <t>Manufacture of Fabricated Metal Products except Machinery and Equipment</t>
  </si>
  <si>
    <t>Manufacture of Computer, Electronic and Optical Products</t>
  </si>
  <si>
    <t>Manufacture of Electrical Equipment</t>
  </si>
  <si>
    <t>Manufacture of Machinery and Equipment, n.e.c.</t>
  </si>
  <si>
    <t>Building of Ships and Boats</t>
  </si>
  <si>
    <t>Manufacture of Furniture</t>
  </si>
  <si>
    <t>Water Collection, Treatment and Supply</t>
  </si>
  <si>
    <t>F41/F42/F43</t>
  </si>
  <si>
    <t>Wholesale Trade except of Motor Vehicles and Motorcycles</t>
  </si>
  <si>
    <t xml:space="preserve">Retail Trade except of Motor Vehicles and Motorcycles </t>
  </si>
  <si>
    <t>H49 excl. H492</t>
  </si>
  <si>
    <t xml:space="preserve">Land Transport and Transport via Pipelines except  Transport via Buses </t>
  </si>
  <si>
    <t xml:space="preserve">Transport via Buses </t>
  </si>
  <si>
    <t>Water Transport</t>
  </si>
  <si>
    <t xml:space="preserve">Warehousing and Support Activities for Transportation </t>
  </si>
  <si>
    <t>I55/I56</t>
  </si>
  <si>
    <t>Publishing Activities</t>
  </si>
  <si>
    <t>Animated Films and Cartoons Production</t>
  </si>
  <si>
    <t>K64 excl. K6411</t>
  </si>
  <si>
    <t>Financial Service Activities except Insurance, Pension Funding and Central Banking</t>
  </si>
  <si>
    <t>Architectural and Engineering Activities and Related Technical Consultancy</t>
  </si>
  <si>
    <t>Call Center Activities (Voice)</t>
  </si>
  <si>
    <t>Human Health Activities except Public Health Activities</t>
  </si>
  <si>
    <t>(In Establishments Employing 20 and More Workers)</t>
  </si>
  <si>
    <t xml:space="preserve"> </t>
  </si>
  <si>
    <t>Postal and Courier Activities</t>
  </si>
  <si>
    <t>Source of data:  Philippine Statistics Authority, 2022 Occupational Wages Survey.</t>
  </si>
  <si>
    <t>J62</t>
  </si>
  <si>
    <t>J63</t>
  </si>
  <si>
    <t>Information Service Activities</t>
  </si>
  <si>
    <t>Region</t>
  </si>
  <si>
    <t>National Capital Region</t>
  </si>
  <si>
    <t>Region I - Ilocos Region</t>
  </si>
  <si>
    <t>Region II - Cagayan Valley</t>
  </si>
  <si>
    <t>Region III - Central Luzon</t>
  </si>
  <si>
    <t>Region IV-A - CALABARZON</t>
  </si>
  <si>
    <t>Region VI - Western Visayas</t>
  </si>
  <si>
    <t>Region VII - Central Visayas</t>
  </si>
  <si>
    <t>Region VIII - Eastern Visayas</t>
  </si>
  <si>
    <t>Region IX - Zamboanga Peninsula</t>
  </si>
  <si>
    <t>Region X - Northern Mindanao</t>
  </si>
  <si>
    <t>Region XI - Davao Region</t>
  </si>
  <si>
    <t xml:space="preserve">Region XII - SOCCSKSARGEN </t>
  </si>
  <si>
    <t>Cordillera Administrative Region</t>
  </si>
  <si>
    <t>Bangsamoro Autonomous Region in Muslim Mindanao</t>
  </si>
  <si>
    <t>PHILIPPINES (Both Sexes)</t>
  </si>
  <si>
    <t>-</t>
  </si>
  <si>
    <t>2009 PSIC/
PSOC 2012 Update</t>
  </si>
  <si>
    <t>Industry/Occupation</t>
  </si>
  <si>
    <t>Average of Selected Occupations</t>
  </si>
  <si>
    <t>Accounting and Bookkeeping Clerks</t>
  </si>
  <si>
    <t xml:space="preserve">Market Gardeners and Crop Growers </t>
  </si>
  <si>
    <t>Forestry and Related Workers</t>
  </si>
  <si>
    <t>Concessionaires And Loggers</t>
  </si>
  <si>
    <t>b</t>
  </si>
  <si>
    <t xml:space="preserve">Elementary Occupations (Unskilled Workers) </t>
  </si>
  <si>
    <t>Aqua Farm Operator/Harvester/Operator</t>
  </si>
  <si>
    <t>Inland and Coastal Waters Fishery Workers</t>
  </si>
  <si>
    <t>Deep-Sea Fishery Workers</t>
  </si>
  <si>
    <t>Elementary Occupations (Unskilled Workers)</t>
  </si>
  <si>
    <t>Geologists</t>
  </si>
  <si>
    <t>Mining Engineers, Metallurgists and Related Professionals</t>
  </si>
  <si>
    <t>Mining and Metallurgical Technicians</t>
  </si>
  <si>
    <t>Mining Supervisors</t>
  </si>
  <si>
    <t>Miners and Quarriers</t>
  </si>
  <si>
    <t>Mineral and Stone Processing Plant Operators</t>
  </si>
  <si>
    <t>Well Drillers and Borers And Related Workers</t>
  </si>
  <si>
    <t xml:space="preserve">Mining of Metal Ores </t>
  </si>
  <si>
    <t>Shotfirers and Blasters</t>
  </si>
  <si>
    <t>Chemical Engineers (Food technologists)</t>
  </si>
  <si>
    <t>Chemical Engineering Technicians</t>
  </si>
  <si>
    <t>Manufacturing Supervisors</t>
  </si>
  <si>
    <t>Quality Assurance/Control/Inspectors</t>
  </si>
  <si>
    <t>Food Processing and Related Trades Workers</t>
  </si>
  <si>
    <t>Food and Related Products Machine Operators</t>
  </si>
  <si>
    <t>Handicraft Workers in Textile, Leather and Related Materials</t>
  </si>
  <si>
    <t>Fibre Preparing, Spinning and Winding Machine Operators</t>
  </si>
  <si>
    <t>Weaving and Knitting Machine Operators</t>
  </si>
  <si>
    <t>Bleaching, Dyeing and Fabric Cleaning Machine Operators</t>
  </si>
  <si>
    <t>Tailors, Dressmakers, Furriers and Hatters</t>
  </si>
  <si>
    <t>Garment and Related Patternmakers and Cutters</t>
  </si>
  <si>
    <t>Sewing, Embroidery and Related Workers</t>
  </si>
  <si>
    <t>Sewing Machine Operators</t>
  </si>
  <si>
    <t>b  OWS' code.</t>
  </si>
  <si>
    <t>Pelt Dressers, Tanners and Fellmongers</t>
  </si>
  <si>
    <t>Shoemakers and Related Workers</t>
  </si>
  <si>
    <t>Fur and Leather Preparing Machine Operators</t>
  </si>
  <si>
    <t>Wood Treaters</t>
  </si>
  <si>
    <t>Woodworking Machine Tool Setters and Operators</t>
  </si>
  <si>
    <t>Wood Processing Plant Operators</t>
  </si>
  <si>
    <t>Mechanical Engineers</t>
  </si>
  <si>
    <t>Mechanical Engineering Technicians</t>
  </si>
  <si>
    <t>Printers</t>
  </si>
  <si>
    <t>Paper Products Machine Operators</t>
  </si>
  <si>
    <t>Pulp and Papermaking Plant Operators</t>
  </si>
  <si>
    <t>Coding, Proof-Reading and Related Clerks</t>
  </si>
  <si>
    <t>Sign Writers, Decorative Painters, Engravers and Etchers</t>
  </si>
  <si>
    <t>Pre-Press Technicians</t>
  </si>
  <si>
    <t>Print Finishing and Binding Workers</t>
  </si>
  <si>
    <t>Chemical Engineers</t>
  </si>
  <si>
    <t>Chemical Processing Plant Controllers</t>
  </si>
  <si>
    <t>Petroleum and Natural Gas Refining Plant Operators</t>
  </si>
  <si>
    <t>Industrial Machinery Mechanics and Repairers</t>
  </si>
  <si>
    <t>Chemists</t>
  </si>
  <si>
    <t>Chemistry Technician</t>
  </si>
  <si>
    <t>Chemical Products Plant and Machine Operators</t>
  </si>
  <si>
    <t>Manufacture of Basic Pharmaceutical Products and Pharmaceutical Preparation</t>
  </si>
  <si>
    <t>Biostatistician</t>
  </si>
  <si>
    <t>Rubber Products Machine Operators</t>
  </si>
  <si>
    <t>Plastic Products Machine Operators</t>
  </si>
  <si>
    <t>Manufacture of Other Non-Metallic Mineral Products</t>
  </si>
  <si>
    <t>Potters and Related Workers</t>
  </si>
  <si>
    <t>Glass Makers, Cutters, Grinders and Finishers</t>
  </si>
  <si>
    <t>Cement, Stone and Other Mineral Products Machine Operators</t>
  </si>
  <si>
    <t>Glass And Ceramics Plant Operators</t>
  </si>
  <si>
    <t>Metal Molders and Core Makers</t>
  </si>
  <si>
    <t>Sheet Metal Workers</t>
  </si>
  <si>
    <t>Metal Processing Plant Operators</t>
  </si>
  <si>
    <t>Metal Finishing, Plating And Coating Machine Operators</t>
  </si>
  <si>
    <t>Welders and Flame Cutters</t>
  </si>
  <si>
    <t>Structural Metal Preparers and Erectors</t>
  </si>
  <si>
    <t>Blacksmiths, Hammersmiths and Forging Press Workers</t>
  </si>
  <si>
    <t>Metal Working Machine Tool Setters and Operators</t>
  </si>
  <si>
    <t>Electronics Engineers</t>
  </si>
  <si>
    <t>Electronics Engineering Technicians</t>
  </si>
  <si>
    <t>Electrical and Electronic Equipment Assemblers</t>
  </si>
  <si>
    <t>Electrical Engineers</t>
  </si>
  <si>
    <t>Electrical Engineering Technicians</t>
  </si>
  <si>
    <t>Electrical Mechanics And Fitters</t>
  </si>
  <si>
    <t>Toolmakers and Related Workers</t>
  </si>
  <si>
    <t>Mechanical Machinery Assemblers</t>
  </si>
  <si>
    <t>Manufacture of Motor Vehicles, Trailers and Semi-Trailers</t>
  </si>
  <si>
    <t>Motor Vehicle Mechanics and Repairers</t>
  </si>
  <si>
    <t>Plumbers and Pipe Fitters</t>
  </si>
  <si>
    <t>Riggers and Cable Splicers</t>
  </si>
  <si>
    <t>Interior Designers andDecorators</t>
  </si>
  <si>
    <t>Handicraft Workers In Wood, Basketry And Related Materials</t>
  </si>
  <si>
    <t>Cabinet-Makers and Related Workers</t>
  </si>
  <si>
    <t>Upholsterers and Related Workers</t>
  </si>
  <si>
    <t>Electricity, Gas, Steam and Air Conditioning Supply</t>
  </si>
  <si>
    <t>Production Supervisors and General Foremen</t>
  </si>
  <si>
    <t>Power Production Plant Operators</t>
  </si>
  <si>
    <t xml:space="preserve">Debt Collectors And Related Workers </t>
  </si>
  <si>
    <t>Contact Center Information Clerks</t>
  </si>
  <si>
    <t>Electrical Mechanics and Fitters</t>
  </si>
  <si>
    <t>Electrical Line Installers and Repairers</t>
  </si>
  <si>
    <t>Civil Engineers</t>
  </si>
  <si>
    <t>Sanitary Engineer/Waste Water Engineer</t>
  </si>
  <si>
    <t>Civil Engineering Technicians</t>
  </si>
  <si>
    <t>Incinerator and Water Treatment Plant Operators</t>
  </si>
  <si>
    <t>Construction</t>
  </si>
  <si>
    <t>Building Architects</t>
  </si>
  <si>
    <t>Construction Supervisors</t>
  </si>
  <si>
    <t>Stonemasons, Stone Cutters, Splitters And Carvers</t>
  </si>
  <si>
    <t>Concrete Placers, Concrete Finishers and Related Workers</t>
  </si>
  <si>
    <t>Carpenters and Joiners</t>
  </si>
  <si>
    <t>Insulation Workers</t>
  </si>
  <si>
    <t>Building and Related Electricians</t>
  </si>
  <si>
    <t>Accountants (including Auditors)</t>
  </si>
  <si>
    <t>Advertising and Marketing Professionals</t>
  </si>
  <si>
    <t>Technical Sales Representative</t>
  </si>
  <si>
    <t>Stock Clerks</t>
  </si>
  <si>
    <t>Contact Center Salespersons</t>
  </si>
  <si>
    <t xml:space="preserve">Mathematicians and Actuaries </t>
  </si>
  <si>
    <t xml:space="preserve">Statisticians </t>
  </si>
  <si>
    <t>Shop Sales Assistants/Sales Demonstrators</t>
  </si>
  <si>
    <t>Sales Supervisors</t>
  </si>
  <si>
    <t>Road Transport Service Supervisors</t>
  </si>
  <si>
    <t>Transport Clerks (Dispatchers)</t>
  </si>
  <si>
    <t>Motorcycle Drivers</t>
  </si>
  <si>
    <t>Car, Taxi and Van Drivers</t>
  </si>
  <si>
    <t>Heavy Truck and Lorry Drivers</t>
  </si>
  <si>
    <t>Travel Consultants and Clerks (Ticket issuing/travel clerk)</t>
  </si>
  <si>
    <t>Bus Inspectors</t>
  </si>
  <si>
    <t>Transport Conductors</t>
  </si>
  <si>
    <t>Bus Drivers</t>
  </si>
  <si>
    <t>Ship's Engineer</t>
  </si>
  <si>
    <t>Transport Clerks</t>
  </si>
  <si>
    <t>Travel Attendants and Travel Stewards</t>
  </si>
  <si>
    <t>Ships' Deck Crews and Related Workers</t>
  </si>
  <si>
    <t>Aircraft Pilots and Related Associate Professionals</t>
  </si>
  <si>
    <t>Aircraft Engine Mechanics and Repairers</t>
  </si>
  <si>
    <t>Stock Clerk</t>
  </si>
  <si>
    <t>Car, Taxi and Van Drivers (Including Courier Drivers)</t>
  </si>
  <si>
    <t>Car and Van Drivers (Including Courier Driver)</t>
  </si>
  <si>
    <t>Accommodation and Food Service Activities</t>
  </si>
  <si>
    <t>Receptionists (General)</t>
  </si>
  <si>
    <t>Cooks</t>
  </si>
  <si>
    <t>Waiters</t>
  </si>
  <si>
    <t>Service Crew</t>
  </si>
  <si>
    <t xml:space="preserve">Graphic and Multimedia Designers </t>
  </si>
  <si>
    <t xml:space="preserve">Web and Multimedia Developers </t>
  </si>
  <si>
    <t>Journalists</t>
  </si>
  <si>
    <t xml:space="preserve">Printers </t>
  </si>
  <si>
    <t>Graphic and Multimedia Designers</t>
  </si>
  <si>
    <t>Authors and Related Writers</t>
  </si>
  <si>
    <t>Visual Artist</t>
  </si>
  <si>
    <t>Information And Communications Technology Service Managers</t>
  </si>
  <si>
    <t>Telecommunications Engineers</t>
  </si>
  <si>
    <t>Telecommunications Engineering Technicians</t>
  </si>
  <si>
    <t>Computer Programming, Consultancy and Related 
   Activities</t>
  </si>
  <si>
    <t>Systems Analysts</t>
  </si>
  <si>
    <t>Software Developers</t>
  </si>
  <si>
    <t>Applications Programmers</t>
  </si>
  <si>
    <t>Computer Network Professionals</t>
  </si>
  <si>
    <t>Information and Communications Technology Operations 
   Technicians</t>
  </si>
  <si>
    <t>Information and Communications Technology User Support 
   Technicians</t>
  </si>
  <si>
    <t>Data Entry Clerks</t>
  </si>
  <si>
    <t>Web and Multimedia Developers</t>
  </si>
  <si>
    <t>Database Designers and Administrators</t>
  </si>
  <si>
    <t>Systems Administrators</t>
  </si>
  <si>
    <t>Web Technician</t>
  </si>
  <si>
    <t>Economists</t>
  </si>
  <si>
    <t>Securities and Finance Dealers and Brokers</t>
  </si>
  <si>
    <t>Credit and Loans Officers</t>
  </si>
  <si>
    <t>Accounting Associate Professionals</t>
  </si>
  <si>
    <t xml:space="preserve">Bank Tellers and Related Clerks </t>
  </si>
  <si>
    <t xml:space="preserve">Debt Collectors and Related Workers </t>
  </si>
  <si>
    <t>Statistical, Finance and Insurance Clerks</t>
  </si>
  <si>
    <t>Mathematicians and Actuaries</t>
  </si>
  <si>
    <t>Financial and Investment Advisers</t>
  </si>
  <si>
    <t>Valuers and Loss Assessors (include Appraiser)</t>
  </si>
  <si>
    <t>Insurance Representatives</t>
  </si>
  <si>
    <t>Real Estate Activities</t>
  </si>
  <si>
    <t xml:space="preserve">Valuers and Loss Assessors </t>
  </si>
  <si>
    <t>Contact Center Information Clerks (Includes Contact 
   Center Salesperson)</t>
  </si>
  <si>
    <t>Financial Analyst</t>
  </si>
  <si>
    <t>Government Tax and Excise Officials</t>
  </si>
  <si>
    <t>Geologists and Geophysicists</t>
  </si>
  <si>
    <t xml:space="preserve">Civil Engineers including Geodetic Engineers  </t>
  </si>
  <si>
    <t>Landscape Architects</t>
  </si>
  <si>
    <t>Draftsmen</t>
  </si>
  <si>
    <t>Commercial Sales Representatives</t>
  </si>
  <si>
    <t>Travel Consultants and Clerks</t>
  </si>
  <si>
    <t>Travel Guides</t>
  </si>
  <si>
    <t>Cashiers and Ticket Clerks</t>
  </si>
  <si>
    <t>Information and Communications Technology User 
   Support Technicians</t>
  </si>
  <si>
    <t>Contact Center Salesperson</t>
  </si>
  <si>
    <t>Employment Agents and Contractors</t>
  </si>
  <si>
    <t>Information/Inquiry Clerk</t>
  </si>
  <si>
    <t>Medical Transcription  Activities</t>
  </si>
  <si>
    <t>Medical Doctor/Generalist Medical Practitioners </t>
  </si>
  <si>
    <t>Paramedical Practitioners</t>
  </si>
  <si>
    <t>Medical Assistant</t>
  </si>
  <si>
    <t>Medical Transcriptionists</t>
  </si>
  <si>
    <t xml:space="preserve">Education except Public Education </t>
  </si>
  <si>
    <t>University and Higher Education Teachers</t>
  </si>
  <si>
    <t>Vocational Education Teachers</t>
  </si>
  <si>
    <t>Secondary Education Teachers</t>
  </si>
  <si>
    <t>Science and Mathematics Teaching Professionals</t>
  </si>
  <si>
    <t>Primary School Teachers</t>
  </si>
  <si>
    <t>Early Childhood Educators</t>
  </si>
  <si>
    <t>Personnel and Careers Professionals</t>
  </si>
  <si>
    <t>Specialist Medical Practitioners</t>
  </si>
  <si>
    <t>Nursing Professionals</t>
  </si>
  <si>
    <t>Midwifery Professionals</t>
  </si>
  <si>
    <t>Dentists</t>
  </si>
  <si>
    <t>Pharmacist</t>
  </si>
  <si>
    <t>Physiotherapist (Physical Therapist)</t>
  </si>
  <si>
    <t>Dieticians and Nutritionist</t>
  </si>
  <si>
    <t>Medical Imaging and Therapeutic Equipment Technicians</t>
  </si>
  <si>
    <t>Health Care Assistants</t>
  </si>
  <si>
    <t>Other Personal Services Activities</t>
  </si>
  <si>
    <t>Physiotherapy Technicians and Assistants</t>
  </si>
  <si>
    <t>Fitness and Recreation Instructors and Program Leaders</t>
  </si>
  <si>
    <t xml:space="preserve">Hairdressers </t>
  </si>
  <si>
    <t xml:space="preserve">Beauticians and Related Workers </t>
  </si>
  <si>
    <t>N8222</t>
  </si>
  <si>
    <t>TABLE 1 - Average Monthly Wage Rates of Time-Rate Workers on Full-Time Basis in Selected Industries 
and Occupations, Philippines:  August 2022</t>
  </si>
  <si>
    <t>(In Establishments Employing 20 and More Workers. Wage rates refer to the sum of the basic 
pay and regular/guaranteed cash allowances.)</t>
  </si>
  <si>
    <t>25 July 2023 Output</t>
  </si>
  <si>
    <t>24 July 2023 Output</t>
  </si>
  <si>
    <t>2022 (as of 
26 Jul 2023)</t>
  </si>
  <si>
    <t>18,108</t>
  </si>
  <si>
    <t>Crop and Animal Production, Hunting and Related Service Activities; 
   Forestry and Logging</t>
  </si>
  <si>
    <t>Market Gardeners and Crop Growers</t>
  </si>
  <si>
    <t>Farm/Plantation/Forest Supervisors</t>
  </si>
  <si>
    <t>Farm/Plantation Supervisors</t>
  </si>
  <si>
    <t>Forest Supervisors</t>
  </si>
  <si>
    <t>Unskilled Workers except Janitors, Messengers and Freight Handlers</t>
  </si>
  <si>
    <t>Fishery Workers, Hunters and Trappers</t>
  </si>
  <si>
    <t>Mining of Coal and Lignite; Extraction of Crude Petroleum and Natural Gas; 
   and Other Mining and Quarrying</t>
  </si>
  <si>
    <t>C10 - 3116</t>
  </si>
  <si>
    <t>Manufacture of Food Products</t>
  </si>
  <si>
    <t>adjusted bp of rownum 31144</t>
  </si>
  <si>
    <t>Environmental and Occupational Health Inspectors and Associates 
   (Quality assurance/control inspector)</t>
  </si>
  <si>
    <t>Production Clerks</t>
  </si>
  <si>
    <t>C11 - 3122</t>
  </si>
  <si>
    <r>
      <t xml:space="preserve">TABLE 1 - Average Monthly Wage Rates of Time-Rate Workers on Full-Time Basis in Selected Industries 
and Occupations, Philippines:  August 2022 </t>
    </r>
    <r>
      <rPr>
        <b/>
        <i/>
        <sz val="10"/>
        <rFont val="Arial"/>
        <family val="2"/>
      </rPr>
      <t>(Cont'd)</t>
    </r>
  </si>
  <si>
    <t>Shoemaking and Related Machine Operators</t>
  </si>
  <si>
    <t>Manufacture of Products of Wood, Cork, Straw and Plaiting Materials</t>
  </si>
  <si>
    <t>Assemblers Not Elsewhere Classified (Wood products assemblers)</t>
  </si>
  <si>
    <t>Assemblers Not Elsewhere Classified (Paperboard products assemblers)</t>
  </si>
  <si>
    <t>only 2 estab have this position</t>
  </si>
  <si>
    <t>3116</t>
  </si>
  <si>
    <t>Information and Communications Technology Installers And Servicers
   (Electronics/computer equipment fitter)</t>
  </si>
  <si>
    <t>Marine Engineers</t>
  </si>
  <si>
    <t>Industrial Machinery Mechanics and Repairers (Marine Craft Mechanics)</t>
  </si>
  <si>
    <t>Environmental and Occupational Health Inspectors and Associates 
   (Quality assurance/control inspectors)</t>
  </si>
  <si>
    <t>Industrial Machinery Mechanics and Repairers (Heavy Equipment Mechanic)</t>
  </si>
  <si>
    <t>Wholesale  and Retail Trade and Repair of Motor Vehicles and Motorcycles</t>
  </si>
  <si>
    <t>Mathematicians, Actuaries and Statisticians</t>
  </si>
  <si>
    <t>Freight Handlers</t>
  </si>
  <si>
    <t>Maritime Transport Service Supervisors</t>
  </si>
  <si>
    <t>Ships's Deck Officers  and Pilots</t>
  </si>
  <si>
    <t>Ticket issuing/travel clerk</t>
  </si>
  <si>
    <t>Industrial Machinery Mechanics and Repairers (Marine Machinery Mechanic)</t>
  </si>
  <si>
    <r>
      <t xml:space="preserve">Air Transport </t>
    </r>
    <r>
      <rPr>
        <b/>
        <vertAlign val="superscript"/>
        <sz val="12"/>
        <rFont val="Arial"/>
        <family val="2"/>
      </rPr>
      <t>1</t>
    </r>
  </si>
  <si>
    <t>H51-1479</t>
  </si>
  <si>
    <t>Air Transport  Service Supervisors</t>
  </si>
  <si>
    <t>OK</t>
  </si>
  <si>
    <t>Clearing and Forwarding Agents</t>
  </si>
  <si>
    <t>H53-4323</t>
  </si>
  <si>
    <t>Cleaning and Housekeeping Supervisors in Offices, Hotels and Other Establishments</t>
  </si>
  <si>
    <t>H53-8321</t>
  </si>
  <si>
    <t>Cleaners and Helpers in Offices, Hotels and Other Establishments</t>
  </si>
  <si>
    <t>2144</t>
  </si>
  <si>
    <t>ANIMATION VERTIGO ASIA INC</t>
  </si>
  <si>
    <t>c</t>
  </si>
  <si>
    <t>Film, Stage and Related Directors and Producers</t>
  </si>
  <si>
    <t>only 1 worker</t>
  </si>
  <si>
    <t xml:space="preserve"> Telecommunications</t>
  </si>
  <si>
    <t>Telephone Switchboard Operators</t>
  </si>
  <si>
    <t>Information and Communications Technology Installers and Servicers</t>
  </si>
  <si>
    <t>J62/J63</t>
  </si>
  <si>
    <t>Computer Programming, Consultancy and Related Activities; Information Service Activities</t>
  </si>
  <si>
    <t>3114</t>
  </si>
  <si>
    <t>Information and Communications Technology Operations Technicians</t>
  </si>
  <si>
    <t>Information and Communications Technology User Support Technicians</t>
  </si>
  <si>
    <t>2122</t>
  </si>
  <si>
    <t>Statisticians</t>
  </si>
  <si>
    <t>760200150096J9</t>
  </si>
  <si>
    <t xml:space="preserve">Insurance, Reinsurance and Pension Funding except Compulsory Social Security </t>
  </si>
  <si>
    <t>Real Estate Agents and Property Managers (Real Estate Brokers)</t>
  </si>
  <si>
    <t>Accounting, Bookkeeping and Auditing Activities; Tax Consultancy</t>
  </si>
  <si>
    <t>Travel Agency, Tour Operator, Reservation Service and Related Activities</t>
  </si>
  <si>
    <t>4222</t>
  </si>
  <si>
    <t>removed 673 workers/129 cases</t>
  </si>
  <si>
    <t>Back-Office Operations Activities (Non-Voice) Except Medical Transcription 
   Activities</t>
  </si>
  <si>
    <t>Systems Analyst</t>
  </si>
  <si>
    <t>2521</t>
  </si>
  <si>
    <t>Special Need Teachers including gifted and mentally and physically handicapped</t>
  </si>
  <si>
    <t>Generalist Medical Practioners (Medical Doctors)</t>
  </si>
  <si>
    <t>Medical and Pathology Laboratory Technicians (Medical Technologists)</t>
  </si>
  <si>
    <t xml:space="preserve">Time-Rated Workers
(000) </t>
  </si>
  <si>
    <t>Below
 PhP 13,000</t>
  </si>
  <si>
    <t>PhP 34,000 and over</t>
  </si>
  <si>
    <t>Monthly Basic Pay (In Percent)</t>
  </si>
  <si>
    <t xml:space="preserve">Notes:  1. Basic pay refers to pay for normal/regular working time before deductions for employees' social security contributions and  withholding taxes. It excludes overtime, night shift differential  </t>
  </si>
  <si>
    <t xml:space="preserve">                and other premium pay; commissions, tips and share of employees in service charge; and payment in kind.</t>
  </si>
  <si>
    <t xml:space="preserve">   2. Details may not add up to totals due to rounding.</t>
  </si>
  <si>
    <t>PhP 13,000 - 
PhP 19,999</t>
  </si>
  <si>
    <t>PhP 20,000 - 
PhP 26,999</t>
  </si>
  <si>
    <t>PhP 27,000 - 
PhP 33,999</t>
  </si>
  <si>
    <t>Source of data:  Philippine Statistics Authority, 2022 Occupational Wages Survey</t>
  </si>
  <si>
    <t>Table 8. Percent Distribution of Time-Rated Workers on Full-Time Basis by Region, Sex and Monthly Basic Pay, Philippines:  August 2022</t>
  </si>
  <si>
    <t>MIMAROPA Region</t>
  </si>
  <si>
    <t>Region V - Bicol Region</t>
  </si>
  <si>
    <t>Region XIII - Caraga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</si>
</sst>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  <numFmt numFmtId="166" formatCode="0.0"/>
    <numFmt numFmtId="168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0"/>
      <color theme="1"/>
      <name val="Arial"/>
      <family val="2"/>
    </font>
    <font>
      <b/>
      <i/>
      <sz val="8"/>
      <color theme="1"/>
      <name val="Arial"/>
      <family val="2"/>
    </font>
    <font>
      <b/>
      <sz val="9"/>
      <color theme="1"/>
      <name val="Arial"/>
      <family val="2"/>
    </font>
    <font>
      <b/>
      <vertAlign val="superscript"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color rgb="FFFF0000"/>
      <name val="Arial"/>
      <family val="2"/>
    </font>
    <font>
      <b/>
      <vertAlign val="superscript"/>
      <sz val="12"/>
      <name val="Arial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165" fontId="9" fillId="0" borderId="0" applyFont="0" applyFill="0" applyBorder="0" applyAlignment="0" applyProtection="0"/>
  </cellStyleXfs>
  <cellXfs count="157">
    <xf numFmtId="0" fontId="0" fillId="0" borderId="0" xfId="0"/>
    <xf numFmtId="0" fontId="8" fillId="0" borderId="0" xfId="0" applyFont="1"/>
    <xf numFmtId="0" fontId="8" fillId="0" borderId="0" xfId="2" applyFont="1" applyFill="1" applyBorder="1" applyAlignment="1">
      <alignment horizontal="left" indent="3"/>
    </xf>
    <xf numFmtId="0" fontId="8" fillId="0" borderId="0" xfId="2" applyFont="1" applyFill="1" applyBorder="1" applyAlignment="1">
      <alignment vertical="top"/>
    </xf>
    <xf numFmtId="0" fontId="2" fillId="0" borderId="0" xfId="2" applyFont="1" applyAlignment="1"/>
    <xf numFmtId="0" fontId="2" fillId="0" borderId="0" xfId="2" applyFont="1"/>
    <xf numFmtId="3" fontId="2" fillId="0" borderId="7" xfId="2" applyNumberFormat="1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 wrapText="1"/>
    </xf>
    <xf numFmtId="3" fontId="3" fillId="0" borderId="3" xfId="2" applyNumberFormat="1" applyFont="1" applyBorder="1" applyAlignment="1">
      <alignment horizontal="center" vertical="center" wrapText="1"/>
    </xf>
    <xf numFmtId="4" fontId="2" fillId="0" borderId="9" xfId="2" applyNumberFormat="1" applyFont="1" applyBorder="1" applyAlignment="1">
      <alignment horizontal="left" wrapText="1"/>
    </xf>
    <xf numFmtId="4" fontId="2" fillId="0" borderId="10" xfId="2" applyNumberFormat="1" applyFont="1" applyBorder="1" applyAlignment="1">
      <alignment horizontal="left" wrapText="1"/>
    </xf>
    <xf numFmtId="0" fontId="2" fillId="0" borderId="10" xfId="2" applyFont="1" applyBorder="1"/>
    <xf numFmtId="0" fontId="2" fillId="0" borderId="11" xfId="2" applyFont="1" applyBorder="1"/>
    <xf numFmtId="166" fontId="3" fillId="0" borderId="5" xfId="2" applyNumberFormat="1" applyFont="1" applyBorder="1" applyAlignment="1">
      <alignment horizontal="right" indent="1"/>
    </xf>
    <xf numFmtId="0" fontId="3" fillId="0" borderId="0" xfId="2" applyFont="1"/>
    <xf numFmtId="166" fontId="2" fillId="0" borderId="5" xfId="2" applyNumberFormat="1" applyFont="1" applyBorder="1" applyAlignment="1">
      <alignment horizontal="right" indent="1"/>
    </xf>
    <xf numFmtId="166" fontId="2" fillId="0" borderId="0" xfId="2" applyNumberFormat="1" applyFont="1" applyBorder="1" applyAlignment="1">
      <alignment horizontal="right" indent="1"/>
    </xf>
    <xf numFmtId="166" fontId="2" fillId="0" borderId="7" xfId="2" applyNumberFormat="1" applyFont="1" applyBorder="1" applyAlignment="1">
      <alignment horizontal="right" indent="1"/>
    </xf>
    <xf numFmtId="166" fontId="2" fillId="0" borderId="8" xfId="2" applyNumberFormat="1" applyFont="1" applyBorder="1" applyAlignment="1">
      <alignment horizontal="right" indent="1"/>
    </xf>
    <xf numFmtId="166" fontId="3" fillId="0" borderId="0" xfId="2" applyNumberFormat="1" applyFont="1" applyBorder="1" applyAlignment="1">
      <alignment horizontal="right" indent="1"/>
    </xf>
    <xf numFmtId="0" fontId="8" fillId="0" borderId="0" xfId="2" applyFont="1" applyFill="1" applyBorder="1" applyAlignment="1"/>
    <xf numFmtId="0" fontId="2" fillId="0" borderId="0" xfId="2" applyFont="1" applyFill="1"/>
    <xf numFmtId="0" fontId="2" fillId="0" borderId="0" xfId="2" applyFont="1" applyFill="1" applyAlignment="1">
      <alignment wrapText="1"/>
    </xf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3" fontId="3" fillId="0" borderId="0" xfId="1" applyNumberFormat="1" applyFont="1" applyFill="1" applyBorder="1" applyAlignment="1">
      <alignment horizontal="right" indent="1"/>
    </xf>
    <xf numFmtId="3" fontId="2" fillId="0" borderId="0" xfId="1" applyNumberFormat="1" applyFont="1" applyFill="1" applyBorder="1" applyAlignment="1">
      <alignment horizontal="right" indent="1"/>
    </xf>
    <xf numFmtId="3" fontId="2" fillId="0" borderId="7" xfId="1" applyNumberFormat="1" applyFont="1" applyFill="1" applyBorder="1" applyAlignment="1">
      <alignment horizontal="right" indent="1"/>
    </xf>
    <xf numFmtId="4" fontId="3" fillId="0" borderId="0" xfId="0" applyNumberFormat="1" applyFont="1" applyAlignment="1">
      <alignment horizontal="center" vertical="center" wrapText="1"/>
    </xf>
    <xf numFmtId="3" fontId="4" fillId="0" borderId="0" xfId="0" applyNumberFormat="1" applyFont="1" applyAlignment="1">
      <alignment horizontal="center" vertical="center" wrapText="1"/>
    </xf>
    <xf numFmtId="2" fontId="5" fillId="0" borderId="3" xfId="0" applyNumberFormat="1" applyFont="1" applyBorder="1" applyAlignment="1">
      <alignment horizontal="center" vertical="center" wrapText="1"/>
    </xf>
    <xf numFmtId="0" fontId="0" fillId="0" borderId="4" xfId="0" applyBorder="1"/>
    <xf numFmtId="0" fontId="12" fillId="0" borderId="4" xfId="0" applyFont="1" applyBorder="1"/>
    <xf numFmtId="0" fontId="12" fillId="0" borderId="0" xfId="0" applyFont="1"/>
    <xf numFmtId="0" fontId="3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left" vertical="top" indent="1"/>
    </xf>
    <xf numFmtId="0" fontId="5" fillId="0" borderId="0" xfId="0" applyFont="1" applyAlignment="1">
      <alignment vertical="top"/>
    </xf>
    <xf numFmtId="3" fontId="3" fillId="0" borderId="0" xfId="0" applyNumberFormat="1" applyFont="1" applyAlignment="1">
      <alignment horizontal="left" vertical="top" wrapText="1"/>
    </xf>
    <xf numFmtId="3" fontId="3" fillId="0" borderId="5" xfId="0" applyNumberFormat="1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13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right" vertical="top"/>
    </xf>
    <xf numFmtId="0" fontId="6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left" vertical="top" wrapText="1"/>
    </xf>
    <xf numFmtId="0" fontId="6" fillId="0" borderId="4" xfId="0" applyFont="1" applyBorder="1" applyAlignment="1">
      <alignment horizontal="center" vertical="top"/>
    </xf>
    <xf numFmtId="0" fontId="5" fillId="0" borderId="4" xfId="0" applyFont="1" applyBorder="1" applyAlignment="1">
      <alignment horizontal="left" indent="1"/>
    </xf>
    <xf numFmtId="0" fontId="5" fillId="0" borderId="0" xfId="0" applyFont="1"/>
    <xf numFmtId="3" fontId="2" fillId="0" borderId="0" xfId="0" applyNumberFormat="1" applyFont="1" applyAlignment="1">
      <alignment horizontal="left" wrapText="1"/>
    </xf>
    <xf numFmtId="3" fontId="2" fillId="0" borderId="0" xfId="0" applyNumberFormat="1" applyFont="1" applyAlignment="1">
      <alignment horizontal="left" vertical="top"/>
    </xf>
    <xf numFmtId="0" fontId="5" fillId="0" borderId="4" xfId="0" applyFont="1" applyBorder="1" applyAlignment="1">
      <alignment horizontal="left" vertical="center" indent="1"/>
    </xf>
    <xf numFmtId="0" fontId="5" fillId="0" borderId="0" xfId="0" applyFont="1" applyAlignment="1">
      <alignment vertical="center"/>
    </xf>
    <xf numFmtId="3" fontId="3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top"/>
    </xf>
    <xf numFmtId="2" fontId="5" fillId="0" borderId="4" xfId="0" applyNumberFormat="1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3" fontId="3" fillId="0" borderId="0" xfId="0" applyNumberFormat="1" applyFont="1" applyAlignment="1">
      <alignment horizontal="left" wrapText="1"/>
    </xf>
    <xf numFmtId="0" fontId="6" fillId="0" borderId="6" xfId="0" applyFont="1" applyBorder="1" applyAlignment="1">
      <alignment horizontal="right" vertical="top"/>
    </xf>
    <xf numFmtId="0" fontId="13" fillId="0" borderId="7" xfId="0" applyFont="1" applyBorder="1" applyAlignment="1">
      <alignment horizontal="left"/>
    </xf>
    <xf numFmtId="3" fontId="2" fillId="0" borderId="7" xfId="0" applyNumberFormat="1" applyFont="1" applyBorder="1" applyAlignment="1">
      <alignment horizontal="left" vertical="top" wrapText="1"/>
    </xf>
    <xf numFmtId="0" fontId="14" fillId="0" borderId="0" xfId="0" applyFont="1"/>
    <xf numFmtId="0" fontId="14" fillId="0" borderId="0" xfId="0" applyFont="1" applyAlignment="1">
      <alignment horizontal="center"/>
    </xf>
    <xf numFmtId="3" fontId="3" fillId="0" borderId="0" xfId="0" applyNumberFormat="1" applyFont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 wrapText="1"/>
    </xf>
    <xf numFmtId="2" fontId="5" fillId="0" borderId="1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2" fontId="15" fillId="0" borderId="4" xfId="0" applyNumberFormat="1" applyFont="1" applyBorder="1" applyAlignment="1">
      <alignment horizontal="center" vertical="center" wrapText="1"/>
    </xf>
    <xf numFmtId="2" fontId="15" fillId="0" borderId="0" xfId="0" applyNumberFormat="1" applyFont="1" applyAlignment="1">
      <alignment horizontal="center" vertical="center" wrapText="1"/>
    </xf>
    <xf numFmtId="3" fontId="3" fillId="0" borderId="5" xfId="0" applyNumberFormat="1" applyFont="1" applyBorder="1" applyAlignment="1">
      <alignment horizontal="right" wrapText="1" indent="2"/>
    </xf>
    <xf numFmtId="0" fontId="16" fillId="0" borderId="0" xfId="0" applyFont="1" applyAlignment="1">
      <alignment horizontal="left"/>
    </xf>
    <xf numFmtId="2" fontId="15" fillId="0" borderId="11" xfId="0" applyNumberFormat="1" applyFont="1" applyBorder="1" applyAlignment="1">
      <alignment vertical="center" wrapText="1"/>
    </xf>
    <xf numFmtId="3" fontId="2" fillId="0" borderId="0" xfId="0" applyNumberFormat="1" applyFont="1" applyAlignment="1">
      <alignment horizontal="left" vertical="center"/>
    </xf>
    <xf numFmtId="2" fontId="15" fillId="0" borderId="10" xfId="0" applyNumberFormat="1" applyFont="1" applyBorder="1" applyAlignment="1">
      <alignment vertical="center" wrapText="1"/>
    </xf>
    <xf numFmtId="0" fontId="6" fillId="0" borderId="4" xfId="0" applyFont="1" applyBorder="1" applyAlignment="1">
      <alignment horizontal="center"/>
    </xf>
    <xf numFmtId="0" fontId="17" fillId="0" borderId="0" xfId="0" applyFont="1"/>
    <xf numFmtId="1" fontId="5" fillId="0" borderId="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3" fontId="3" fillId="0" borderId="0" xfId="0" applyNumberFormat="1" applyFont="1" applyAlignment="1">
      <alignment horizontal="right" indent="2"/>
    </xf>
    <xf numFmtId="3" fontId="3" fillId="0" borderId="5" xfId="0" quotePrefix="1" applyNumberFormat="1" applyFont="1" applyBorder="1" applyAlignment="1">
      <alignment horizontal="right" wrapText="1" indent="3"/>
    </xf>
    <xf numFmtId="166" fontId="0" fillId="0" borderId="0" xfId="0" applyNumberFormat="1"/>
    <xf numFmtId="166" fontId="12" fillId="0" borderId="0" xfId="0" applyNumberFormat="1" applyFont="1"/>
    <xf numFmtId="164" fontId="0" fillId="0" borderId="0" xfId="1" applyNumberFormat="1" applyFont="1" applyFill="1" applyBorder="1" applyAlignment="1">
      <alignment horizontal="center"/>
    </xf>
    <xf numFmtId="164" fontId="0" fillId="0" borderId="5" xfId="1" applyNumberFormat="1" applyFont="1" applyFill="1" applyBorder="1" applyAlignment="1">
      <alignment horizontal="center"/>
    </xf>
    <xf numFmtId="3" fontId="3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right" indent="2"/>
    </xf>
    <xf numFmtId="3" fontId="2" fillId="0" borderId="5" xfId="0" quotePrefix="1" applyNumberFormat="1" applyFont="1" applyBorder="1" applyAlignment="1">
      <alignment horizontal="right" wrapText="1" indent="3"/>
    </xf>
    <xf numFmtId="3" fontId="0" fillId="0" borderId="0" xfId="0" applyNumberFormat="1"/>
    <xf numFmtId="3" fontId="2" fillId="3" borderId="0" xfId="0" applyNumberFormat="1" applyFont="1" applyFill="1" applyAlignment="1">
      <alignment horizontal="right" indent="2"/>
    </xf>
    <xf numFmtId="3" fontId="2" fillId="3" borderId="0" xfId="0" applyNumberFormat="1" applyFont="1" applyFill="1" applyAlignment="1">
      <alignment horizontal="left" vertical="top" wrapText="1"/>
    </xf>
    <xf numFmtId="3" fontId="2" fillId="4" borderId="0" xfId="0" applyNumberFormat="1" applyFont="1" applyFill="1" applyAlignment="1">
      <alignment horizontal="right" indent="2"/>
    </xf>
    <xf numFmtId="3" fontId="2" fillId="3" borderId="0" xfId="0" applyNumberFormat="1" applyFont="1" applyFill="1" applyAlignment="1">
      <alignment horizontal="left" vertical="top"/>
    </xf>
    <xf numFmtId="168" fontId="12" fillId="5" borderId="0" xfId="1" applyNumberFormat="1" applyFont="1" applyFill="1"/>
    <xf numFmtId="3" fontId="10" fillId="0" borderId="0" xfId="0" applyNumberFormat="1" applyFont="1" applyAlignment="1">
      <alignment horizontal="right" indent="2"/>
    </xf>
    <xf numFmtId="3" fontId="2" fillId="0" borderId="0" xfId="0" applyNumberFormat="1" applyFont="1" applyAlignment="1">
      <alignment horizontal="right" wrapText="1" indent="3"/>
    </xf>
    <xf numFmtId="3" fontId="3" fillId="0" borderId="0" xfId="0" applyNumberFormat="1" applyFont="1" applyAlignment="1">
      <alignment horizontal="right" wrapText="1" indent="3"/>
    </xf>
    <xf numFmtId="3" fontId="6" fillId="0" borderId="0" xfId="0" applyNumberFormat="1" applyFont="1" applyAlignment="1">
      <alignment horizontal="right" indent="2"/>
    </xf>
    <xf numFmtId="3" fontId="2" fillId="6" borderId="0" xfId="0" applyNumberFormat="1" applyFont="1" applyFill="1" applyAlignment="1">
      <alignment horizontal="right" indent="2"/>
    </xf>
    <xf numFmtId="3" fontId="3" fillId="0" borderId="0" xfId="0" applyNumberFormat="1" applyFont="1" applyAlignment="1">
      <alignment horizontal="left" indent="3"/>
    </xf>
    <xf numFmtId="3" fontId="2" fillId="0" borderId="7" xfId="0" applyNumberFormat="1" applyFont="1" applyBorder="1" applyAlignment="1">
      <alignment horizontal="left" wrapText="1"/>
    </xf>
    <xf numFmtId="3" fontId="2" fillId="0" borderId="7" xfId="0" applyNumberFormat="1" applyFont="1" applyBorder="1" applyAlignment="1">
      <alignment horizontal="right" indent="2"/>
    </xf>
    <xf numFmtId="3" fontId="2" fillId="0" borderId="7" xfId="0" applyNumberFormat="1" applyFont="1" applyBorder="1" applyAlignment="1">
      <alignment horizontal="right" wrapText="1" indent="2"/>
    </xf>
    <xf numFmtId="3" fontId="2" fillId="0" borderId="8" xfId="0" quotePrefix="1" applyNumberFormat="1" applyFont="1" applyBorder="1" applyAlignment="1">
      <alignment horizontal="right" wrapText="1" indent="3"/>
    </xf>
    <xf numFmtId="3" fontId="2" fillId="0" borderId="0" xfId="0" applyNumberFormat="1" applyFont="1" applyAlignment="1">
      <alignment horizontal="right" wrapText="1" indent="2"/>
    </xf>
    <xf numFmtId="3" fontId="2" fillId="0" borderId="11" xfId="0" applyNumberFormat="1" applyFont="1" applyBorder="1" applyAlignment="1">
      <alignment horizontal="right" wrapText="1" indent="2"/>
    </xf>
    <xf numFmtId="3" fontId="3" fillId="0" borderId="0" xfId="0" applyNumberFormat="1" applyFont="1" applyAlignment="1">
      <alignment horizontal="right" wrapText="1" indent="2"/>
    </xf>
    <xf numFmtId="3" fontId="2" fillId="3" borderId="0" xfId="0" applyNumberFormat="1" applyFont="1" applyFill="1" applyAlignment="1">
      <alignment horizontal="right" wrapText="1" indent="2"/>
    </xf>
    <xf numFmtId="3" fontId="2" fillId="4" borderId="0" xfId="0" applyNumberFormat="1" applyFont="1" applyFill="1" applyAlignment="1">
      <alignment horizontal="right" wrapText="1" indent="2"/>
    </xf>
    <xf numFmtId="3" fontId="2" fillId="0" borderId="0" xfId="0" quotePrefix="1" applyNumberFormat="1" applyFont="1" applyAlignment="1">
      <alignment horizontal="right" wrapText="1" indent="2"/>
    </xf>
    <xf numFmtId="3" fontId="2" fillId="3" borderId="0" xfId="0" quotePrefix="1" applyNumberFormat="1" applyFont="1" applyFill="1" applyAlignment="1">
      <alignment horizontal="right" wrapText="1" indent="2"/>
    </xf>
    <xf numFmtId="3" fontId="2" fillId="6" borderId="0" xfId="0" applyNumberFormat="1" applyFont="1" applyFill="1" applyAlignment="1">
      <alignment horizontal="right" wrapText="1" indent="2"/>
    </xf>
    <xf numFmtId="3" fontId="2" fillId="3" borderId="0" xfId="0" applyNumberFormat="1" applyFont="1" applyFill="1" applyAlignment="1">
      <alignment horizontal="left" wrapText="1"/>
    </xf>
    <xf numFmtId="2" fontId="5" fillId="0" borderId="0" xfId="0" applyNumberFormat="1" applyFont="1" applyAlignment="1">
      <alignment horizontal="right" vertical="center" wrapText="1" indent="2"/>
    </xf>
    <xf numFmtId="2" fontId="5" fillId="0" borderId="11" xfId="0" applyNumberFormat="1" applyFont="1" applyBorder="1" applyAlignment="1">
      <alignment horizontal="right" vertical="center" wrapText="1" indent="2"/>
    </xf>
    <xf numFmtId="3" fontId="3" fillId="0" borderId="5" xfId="0" applyNumberFormat="1" applyFont="1" applyBorder="1" applyAlignment="1">
      <alignment horizontal="right" indent="2"/>
    </xf>
    <xf numFmtId="3" fontId="2" fillId="3" borderId="0" xfId="0" applyNumberFormat="1" applyFont="1" applyFill="1" applyAlignment="1">
      <alignment horizontal="left"/>
    </xf>
    <xf numFmtId="3" fontId="2" fillId="0" borderId="11" xfId="0" applyNumberFormat="1" applyFont="1" applyBorder="1" applyAlignment="1">
      <alignment horizontal="right" indent="2"/>
    </xf>
    <xf numFmtId="2" fontId="15" fillId="0" borderId="0" xfId="0" applyNumberFormat="1" applyFont="1" applyAlignment="1">
      <alignment horizontal="right" vertical="center" wrapText="1" indent="2"/>
    </xf>
    <xf numFmtId="2" fontId="15" fillId="0" borderId="11" xfId="0" applyNumberFormat="1" applyFont="1" applyBorder="1" applyAlignment="1">
      <alignment horizontal="center" vertical="center" wrapText="1"/>
    </xf>
    <xf numFmtId="3" fontId="18" fillId="0" borderId="0" xfId="0" applyNumberFormat="1" applyFont="1" applyAlignment="1">
      <alignment horizontal="right" indent="2"/>
    </xf>
    <xf numFmtId="3" fontId="11" fillId="0" borderId="0" xfId="0" applyNumberFormat="1" applyFont="1"/>
    <xf numFmtId="3" fontId="10" fillId="0" borderId="0" xfId="0" applyNumberFormat="1" applyFont="1" applyAlignment="1">
      <alignment horizontal="right" wrapText="1" indent="2"/>
    </xf>
    <xf numFmtId="0" fontId="6" fillId="3" borderId="4" xfId="0" applyFont="1" applyFill="1" applyBorder="1" applyAlignment="1">
      <alignment horizontal="right"/>
    </xf>
    <xf numFmtId="0" fontId="13" fillId="3" borderId="0" xfId="0" applyFont="1" applyFill="1" applyAlignment="1">
      <alignment horizontal="left"/>
    </xf>
    <xf numFmtId="3" fontId="2" fillId="3" borderId="5" xfId="0" quotePrefix="1" applyNumberFormat="1" applyFont="1" applyFill="1" applyBorder="1" applyAlignment="1">
      <alignment horizontal="right" wrapText="1" indent="3"/>
    </xf>
    <xf numFmtId="0" fontId="6" fillId="3" borderId="4" xfId="0" applyFont="1" applyFill="1" applyBorder="1" applyAlignment="1">
      <alignment horizontal="right" vertical="top"/>
    </xf>
    <xf numFmtId="0" fontId="0" fillId="3" borderId="0" xfId="0" applyFill="1"/>
    <xf numFmtId="168" fontId="12" fillId="0" borderId="0" xfId="1" applyNumberFormat="1" applyFont="1" applyFill="1"/>
    <xf numFmtId="0" fontId="0" fillId="2" borderId="0" xfId="0" applyFill="1"/>
    <xf numFmtId="168" fontId="0" fillId="0" borderId="0" xfId="0" applyNumberFormat="1"/>
    <xf numFmtId="168" fontId="20" fillId="0" borderId="0" xfId="1" applyNumberFormat="1" applyFont="1" applyFill="1"/>
    <xf numFmtId="168" fontId="21" fillId="0" borderId="0" xfId="1" applyNumberFormat="1" applyFont="1" applyFill="1"/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2" fillId="0" borderId="0" xfId="0" applyFont="1"/>
    <xf numFmtId="41" fontId="2" fillId="0" borderId="0" xfId="0" applyNumberFormat="1" applyFont="1" applyAlignment="1">
      <alignment horizontal="right" wrapText="1" indent="2"/>
    </xf>
    <xf numFmtId="1" fontId="3" fillId="0" borderId="0" xfId="2" applyNumberFormat="1" applyFont="1"/>
    <xf numFmtId="1" fontId="2" fillId="0" borderId="0" xfId="2" applyNumberFormat="1" applyFont="1" applyAlignment="1"/>
    <xf numFmtId="1" fontId="2" fillId="0" borderId="0" xfId="2" applyNumberFormat="1" applyFont="1"/>
    <xf numFmtId="3" fontId="2" fillId="0" borderId="0" xfId="2" applyNumberFormat="1" applyFont="1" applyFill="1" applyBorder="1" applyAlignment="1">
      <alignment vertical="center" wrapText="1"/>
    </xf>
    <xf numFmtId="0" fontId="6" fillId="0" borderId="4" xfId="0" applyFont="1" applyBorder="1" applyAlignment="1">
      <alignment horizontal="left" indent="1"/>
    </xf>
    <xf numFmtId="0" fontId="5" fillId="0" borderId="4" xfId="0" applyFont="1" applyBorder="1" applyAlignment="1">
      <alignment horizontal="left" vertical="top" wrapText="1" indent="1"/>
    </xf>
    <xf numFmtId="0" fontId="5" fillId="0" borderId="0" xfId="0" applyFont="1" applyAlignment="1">
      <alignment horizontal="left" vertical="top" wrapText="1" indent="1"/>
    </xf>
    <xf numFmtId="3" fontId="4" fillId="0" borderId="0" xfId="0" applyNumberFormat="1" applyFont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top" wrapText="1" indent="1"/>
    </xf>
    <xf numFmtId="0" fontId="3" fillId="0" borderId="0" xfId="0" applyFont="1" applyAlignment="1">
      <alignment horizontal="left" vertical="top" wrapText="1" indent="1"/>
    </xf>
    <xf numFmtId="3" fontId="2" fillId="0" borderId="0" xfId="2" applyNumberFormat="1" applyFont="1" applyFill="1" applyBorder="1" applyAlignment="1">
      <alignment horizontal="center" vertical="center" wrapText="1"/>
    </xf>
    <xf numFmtId="3" fontId="3" fillId="0" borderId="3" xfId="2" applyNumberFormat="1" applyFont="1" applyBorder="1" applyAlignment="1">
      <alignment horizontal="center" vertical="center"/>
    </xf>
    <xf numFmtId="3" fontId="23" fillId="0" borderId="0" xfId="2" applyNumberFormat="1" applyFont="1" applyAlignment="1">
      <alignment horizontal="center" wrapText="1"/>
    </xf>
    <xf numFmtId="0" fontId="3" fillId="0" borderId="13" xfId="2" applyFont="1" applyBorder="1" applyAlignment="1">
      <alignment horizontal="center" vertical="center"/>
    </xf>
    <xf numFmtId="0" fontId="3" fillId="0" borderId="12" xfId="2" applyFont="1" applyBorder="1" applyAlignment="1">
      <alignment horizontal="center" vertical="center"/>
    </xf>
    <xf numFmtId="4" fontId="3" fillId="0" borderId="0" xfId="0" applyNumberFormat="1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 wrapText="1"/>
    </xf>
  </cellXfs>
  <cellStyles count="6">
    <cellStyle name="Comma" xfId="1" builtinId="3"/>
    <cellStyle name="Comma 2" xfId="3" xr:uid="{00000000-0005-0000-0000-000001000000}"/>
    <cellStyle name="Comma 3" xfId="4" xr:uid="{00000000-0005-0000-0000-000002000000}"/>
    <cellStyle name="Comma 4" xfId="5" xr:uid="{00000000-0005-0000-0000-000003000000}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87086</xdr:colOff>
      <xdr:row>46</xdr:row>
      <xdr:rowOff>0</xdr:rowOff>
    </xdr:from>
    <xdr:to>
      <xdr:col>23</xdr:col>
      <xdr:colOff>486323</xdr:colOff>
      <xdr:row>71</xdr:row>
      <xdr:rowOff>417145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E36DD3-A3DD-4576-B545-92F839FD6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6961" y="9915525"/>
          <a:ext cx="6495237" cy="560827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73</xdr:row>
      <xdr:rowOff>0</xdr:rowOff>
    </xdr:from>
    <xdr:to>
      <xdr:col>23</xdr:col>
      <xdr:colOff>494475</xdr:colOff>
      <xdr:row>98</xdr:row>
      <xdr:rowOff>8190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BF8935-B3A5-4B8C-9A3E-40194AB74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19875" y="15782925"/>
          <a:ext cx="6590475" cy="631374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214</xdr:row>
      <xdr:rowOff>180975</xdr:rowOff>
    </xdr:from>
    <xdr:to>
      <xdr:col>28</xdr:col>
      <xdr:colOff>313190</xdr:colOff>
      <xdr:row>249</xdr:row>
      <xdr:rowOff>211031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A3EF334-7D4F-4FA5-9F17-8AC7E993F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0875" y="46777275"/>
          <a:ext cx="9076190" cy="740240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488</xdr:row>
      <xdr:rowOff>0</xdr:rowOff>
    </xdr:from>
    <xdr:to>
      <xdr:col>25</xdr:col>
      <xdr:colOff>477750</xdr:colOff>
      <xdr:row>495</xdr:row>
      <xdr:rowOff>152214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B4B2638-413F-4F77-95AF-CCE2A539B9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48675" y="105413175"/>
          <a:ext cx="5964150" cy="1485714"/>
        </a:xfrm>
        <a:prstGeom prst="rect">
          <a:avLst/>
        </a:prstGeom>
      </xdr:spPr>
    </xdr:pic>
    <xdr:clientData/>
  </xdr:twoCellAnchor>
  <xdr:twoCellAnchor editAs="oneCell">
    <xdr:from>
      <xdr:col>15</xdr:col>
      <xdr:colOff>56030</xdr:colOff>
      <xdr:row>511</xdr:row>
      <xdr:rowOff>179294</xdr:rowOff>
    </xdr:from>
    <xdr:to>
      <xdr:col>26</xdr:col>
      <xdr:colOff>409261</xdr:colOff>
      <xdr:row>528</xdr:row>
      <xdr:rowOff>64034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28B2382-F6DC-4076-9705-80468EEA8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95105" y="110240669"/>
          <a:ext cx="7058831" cy="318991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530</xdr:row>
      <xdr:rowOff>0</xdr:rowOff>
    </xdr:from>
    <xdr:to>
      <xdr:col>30</xdr:col>
      <xdr:colOff>37523</xdr:colOff>
      <xdr:row>548</xdr:row>
      <xdr:rowOff>79647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89B15E0-782C-4D75-A571-D0B41D4F9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39075" y="113747550"/>
          <a:ext cx="9181523" cy="379439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meson" id="{5F917A80-F009-4999-9584-E3BB58D29803}" userId="Jameson" providerId="None"/>
  <person displayName="Christine Ariola" id="{E010CF5C-D18C-42B2-859D-D6089803EE22}" userId="79a72568a408d5f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4" dT="2023-07-25T23:15:48.02" personId="{E010CF5C-D18C-42B2-859D-D6089803EE22}" id="{984F002A-A522-491F-A220-A2C5E0A39E5E}">
    <text>Please check this sobra laki ng drop from 2020. Parang around 30k pataas ang wages nila since supervisory level sila</text>
  </threadedComment>
  <threadedComment ref="E57" dT="2023-07-25T23:03:19.10" personId="{E010CF5C-D18C-42B2-859D-D6089803EE22}" id="{4C7647AA-BC5A-4CDD-82E5-A99F8B3DD391}">
    <text>Higher than the Chemical Engineer? Either you change the PSOC to 2145 for Mead Johnson or lower the value.</text>
  </threadedComment>
  <threadedComment ref="E160" dT="2023-07-25T23:27:14.79" personId="{E010CF5C-D18C-42B2-859D-D6089803EE22}" id="{BC69067E-5FFD-4B66-9E40-3A4158B7DDF5}">
    <text>Baka we could lower this. Baka miscoded or they are refering to Chem Engr. Here.</text>
  </threadedComment>
  <threadedComment ref="E160" dT="2023-07-26T01:57:55.00" personId="{5F917A80-F009-4999-9584-E3BB58D29803}" id="{CC1166A9-E6E6-459D-94BF-C838EDF95765}" parentId="{BC69067E-5FFD-4B66-9E40-3A4158B7DDF5}">
    <text xml:space="preserve">Occupations only have 2 cases with only one employee each per establishment
</text>
  </threadedComment>
  <threadedComment ref="E167" dT="2023-07-25T23:28:43.99" personId="{E010CF5C-D18C-42B2-859D-D6089803EE22}" id="{D4248243-870B-4C1E-9C09-AA38295EE93E}">
    <text>Ang laki ng decline. Baka we could make this higher kahit mga 16K</text>
  </threadedComment>
  <threadedComment ref="E167" dT="2023-07-26T02:01:55.20" personId="{5F917A80-F009-4999-9584-E3BB58D29803}" id="{A91BB7F4-5B1A-42B8-9D1E-5F525E066FE4}" parentId="{D4248243-870B-4C1E-9C09-AA38295EE93E}">
    <text xml:space="preserve">Only have 3 establishments with this occupation
</text>
  </threadedComment>
  <threadedComment ref="E450" dT="2023-07-25T23:34:05.09" personId="{E010CF5C-D18C-42B2-859D-D6089803EE22}" id="{36B1C8B8-3D76-49D4-A901-30379CEC5D78}">
    <text>Can we make this higher around 14k or 15K?</text>
  </threadedComment>
  <threadedComment ref="D489" dT="2023-07-26T03:12:44.27" personId="{5F917A80-F009-4999-9584-E3BB58D29803}" id="{48374675-3865-4BAF-87FD-4AFFC76818A4}">
    <text xml:space="preserve">Adjusted basic pay of 2 establishments. Mababa na po talaga yung posted wages for this occupation
</text>
  </threadedComment>
  <threadedComment ref="E489" dT="2023-07-25T23:35:48.33" personId="{E010CF5C-D18C-42B2-859D-D6089803EE22}" id="{6377D4CB-F5EE-41B3-ADFD-5FD925A719C1}">
    <text>If we could increse this kahit 40K?</text>
  </threadedComment>
  <threadedComment ref="D513" dT="2023-07-26T03:14:26.53" personId="{5F917A80-F009-4999-9584-E3BB58D29803}" id="{843E68E1-0B56-4D89-8719-A10FEF11E98E}">
    <text>Pulled down by the low salary of LBC in regions wherein minimum wage are already low.
Screenshots provided</text>
  </threadedComment>
  <threadedComment ref="E513" dT="2023-07-25T23:36:35.63" personId="{E010CF5C-D18C-42B2-859D-D6089803EE22}" id="{3861F68E-E0A2-45DF-8CF4-CD889353B6A7}">
    <text>Can we increase this a little?</text>
  </threadedComment>
  <threadedComment ref="E565" dT="2023-07-25T23:38:35.42" personId="{E010CF5C-D18C-42B2-859D-D6089803EE22}" id="{FBA3E758-0692-4711-A813-61719965C577}">
    <text>Make this higher kahit 20k</text>
  </threadedComment>
  <threadedComment ref="E726" dT="2023-07-25T23:40:11.20" personId="{E010CF5C-D18C-42B2-859D-D6089803EE22}" id="{BD8C53E2-F258-4CF9-889A-8DAF15219DA8}">
    <text>Change to at at least 30K?</text>
  </threadedComment>
  <threadedComment ref="D729" dT="2023-07-26T03:17:56.30" personId="{5F917A80-F009-4999-9584-E3BB58D29803}" id="{7AD1551B-DDF1-43F2-9972-2338B2C22B88}">
    <text xml:space="preserve">Transferred the 3455 workers of Manulife business processing services from 2523 (computer network professionals) to 3512 (ICT User Support Technicians)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7A4F3-A8C5-4CAF-A0AF-7F46FADD5263}">
  <sheetPr>
    <pageSetUpPr fitToPage="1"/>
  </sheetPr>
  <dimension ref="A1:K32"/>
  <sheetViews>
    <sheetView tabSelected="1" view="pageBreakPreview" zoomScaleNormal="115" zoomScaleSheetLayoutView="100" workbookViewId="0">
      <selection activeCell="B9" sqref="B9"/>
    </sheetView>
  </sheetViews>
  <sheetFormatPr defaultColWidth="9.140625" defaultRowHeight="12.75" x14ac:dyDescent="0.2"/>
  <cols>
    <col min="1" max="1" width="49.7109375" style="5" customWidth="1"/>
    <col min="2" max="7" width="15.7109375" style="5" customWidth="1"/>
    <col min="8" max="8" width="9.140625" style="140"/>
    <col min="9" max="16384" width="9.140625" style="5"/>
  </cols>
  <sheetData>
    <row r="1" spans="1:11" s="4" customFormat="1" ht="15" customHeight="1" x14ac:dyDescent="0.2">
      <c r="A1" s="151" t="s">
        <v>416</v>
      </c>
      <c r="B1" s="151"/>
      <c r="C1" s="151"/>
      <c r="D1" s="151"/>
      <c r="E1" s="151"/>
      <c r="F1" s="151"/>
      <c r="G1" s="151"/>
      <c r="H1" s="139"/>
    </row>
    <row r="2" spans="1:11" ht="15" customHeight="1" x14ac:dyDescent="0.2">
      <c r="A2" s="149" t="s">
        <v>84</v>
      </c>
      <c r="B2" s="149"/>
      <c r="C2" s="149"/>
      <c r="D2" s="149"/>
      <c r="E2" s="149"/>
      <c r="F2" s="149"/>
      <c r="G2" s="149"/>
      <c r="H2" s="141"/>
      <c r="I2" s="141"/>
    </row>
    <row r="3" spans="1:11" ht="15" customHeight="1" x14ac:dyDescent="0.2">
      <c r="A3" s="6"/>
      <c r="B3" s="6"/>
      <c r="C3" s="6"/>
      <c r="D3" s="6"/>
      <c r="E3" s="6"/>
      <c r="F3" s="6"/>
      <c r="G3" s="6"/>
    </row>
    <row r="4" spans="1:11" ht="15" customHeight="1" x14ac:dyDescent="0.2">
      <c r="A4" s="152" t="s">
        <v>91</v>
      </c>
      <c r="B4" s="150" t="s">
        <v>408</v>
      </c>
      <c r="C4" s="150"/>
      <c r="D4" s="150"/>
      <c r="E4" s="150"/>
      <c r="F4" s="150"/>
      <c r="G4" s="150"/>
    </row>
    <row r="5" spans="1:11" s="14" customFormat="1" ht="50.1" customHeight="1" x14ac:dyDescent="0.2">
      <c r="A5" s="153"/>
      <c r="B5" s="7" t="s">
        <v>405</v>
      </c>
      <c r="C5" s="8" t="s">
        <v>406</v>
      </c>
      <c r="D5" s="8" t="s">
        <v>412</v>
      </c>
      <c r="E5" s="8" t="s">
        <v>413</v>
      </c>
      <c r="F5" s="8" t="s">
        <v>414</v>
      </c>
      <c r="G5" s="8" t="s">
        <v>407</v>
      </c>
      <c r="H5" s="138"/>
    </row>
    <row r="6" spans="1:11" s="14" customFormat="1" ht="15" customHeight="1" x14ac:dyDescent="0.2">
      <c r="A6" s="9"/>
      <c r="B6" s="10"/>
      <c r="C6" s="11"/>
      <c r="D6" s="11"/>
      <c r="E6" s="11"/>
      <c r="F6" s="11"/>
      <c r="G6" s="12"/>
      <c r="H6" s="138"/>
    </row>
    <row r="7" spans="1:11" s="14" customFormat="1" ht="15" customHeight="1" x14ac:dyDescent="0.2">
      <c r="A7" s="23" t="s">
        <v>106</v>
      </c>
      <c r="B7" s="26">
        <v>5109</v>
      </c>
      <c r="C7" s="19">
        <v>37.299999999999997</v>
      </c>
      <c r="D7" s="19">
        <v>36.5</v>
      </c>
      <c r="E7" s="19">
        <v>11.2</v>
      </c>
      <c r="F7" s="19">
        <v>4.7</v>
      </c>
      <c r="G7" s="13">
        <v>10.3</v>
      </c>
      <c r="H7" s="138"/>
    </row>
    <row r="8" spans="1:11" s="14" customFormat="1" ht="15" customHeight="1" x14ac:dyDescent="0.2">
      <c r="A8" s="23"/>
      <c r="B8" s="26"/>
      <c r="C8" s="16"/>
      <c r="D8" s="16"/>
      <c r="E8" s="16"/>
      <c r="F8" s="16"/>
      <c r="G8" s="15"/>
      <c r="H8" s="138"/>
    </row>
    <row r="9" spans="1:11" ht="15" customHeight="1" x14ac:dyDescent="0.2">
      <c r="A9" s="24" t="s">
        <v>92</v>
      </c>
      <c r="B9" s="27">
        <v>2228</v>
      </c>
      <c r="C9" s="16">
        <v>10.4</v>
      </c>
      <c r="D9" s="16">
        <v>50.9</v>
      </c>
      <c r="E9" s="16">
        <v>15.1</v>
      </c>
      <c r="F9" s="16">
        <v>6.5</v>
      </c>
      <c r="G9" s="15">
        <v>17.100000000000001</v>
      </c>
      <c r="H9" s="138"/>
    </row>
    <row r="10" spans="1:11" ht="15" customHeight="1" x14ac:dyDescent="0.2">
      <c r="A10" s="24" t="s">
        <v>93</v>
      </c>
      <c r="B10" s="27">
        <v>83</v>
      </c>
      <c r="C10" s="16">
        <v>69.599999999999994</v>
      </c>
      <c r="D10" s="16">
        <v>18.100000000000001</v>
      </c>
      <c r="E10" s="16">
        <v>5.3</v>
      </c>
      <c r="F10" s="16">
        <v>3.3</v>
      </c>
      <c r="G10" s="15">
        <v>3.7</v>
      </c>
      <c r="H10" s="138"/>
    </row>
    <row r="11" spans="1:11" s="14" customFormat="1" ht="15" customHeight="1" x14ac:dyDescent="0.2">
      <c r="A11" s="24" t="s">
        <v>94</v>
      </c>
      <c r="B11" s="27">
        <v>63</v>
      </c>
      <c r="C11" s="16">
        <v>57.1</v>
      </c>
      <c r="D11" s="16">
        <v>24.7</v>
      </c>
      <c r="E11" s="16">
        <v>8.6</v>
      </c>
      <c r="F11" s="16">
        <v>4.3</v>
      </c>
      <c r="G11" s="15">
        <v>5.3</v>
      </c>
      <c r="H11" s="138"/>
    </row>
    <row r="12" spans="1:11" s="14" customFormat="1" ht="15" customHeight="1" x14ac:dyDescent="0.2">
      <c r="A12" s="24" t="s">
        <v>95</v>
      </c>
      <c r="B12" s="27">
        <v>418</v>
      </c>
      <c r="C12" s="16">
        <v>48.7</v>
      </c>
      <c r="D12" s="16">
        <v>31.5</v>
      </c>
      <c r="E12" s="16">
        <v>9</v>
      </c>
      <c r="F12" s="16">
        <v>4</v>
      </c>
      <c r="G12" s="15">
        <v>6.7</v>
      </c>
      <c r="H12" s="138"/>
      <c r="K12" s="14" t="s">
        <v>85</v>
      </c>
    </row>
    <row r="13" spans="1:11" ht="15" customHeight="1" x14ac:dyDescent="0.2">
      <c r="A13" s="24" t="s">
        <v>96</v>
      </c>
      <c r="B13" s="27">
        <v>581</v>
      </c>
      <c r="C13" s="16">
        <v>56.9</v>
      </c>
      <c r="D13" s="16">
        <v>25.5</v>
      </c>
      <c r="E13" s="16">
        <v>8.1</v>
      </c>
      <c r="F13" s="16">
        <v>3.4</v>
      </c>
      <c r="G13" s="15">
        <v>6.1</v>
      </c>
      <c r="H13" s="138"/>
    </row>
    <row r="14" spans="1:11" ht="15" customHeight="1" x14ac:dyDescent="0.2">
      <c r="A14" s="24" t="s">
        <v>417</v>
      </c>
      <c r="B14" s="27">
        <v>45</v>
      </c>
      <c r="C14" s="16">
        <v>67.2</v>
      </c>
      <c r="D14" s="16">
        <v>17.3</v>
      </c>
      <c r="E14" s="16">
        <v>9.3000000000000007</v>
      </c>
      <c r="F14" s="16">
        <v>2.2999999999999998</v>
      </c>
      <c r="G14" s="15">
        <v>3.9</v>
      </c>
      <c r="H14" s="138"/>
    </row>
    <row r="15" spans="1:11" ht="15" customHeight="1" x14ac:dyDescent="0.2">
      <c r="A15" s="24" t="s">
        <v>418</v>
      </c>
      <c r="B15" s="27">
        <v>80</v>
      </c>
      <c r="C15" s="16">
        <v>70.3</v>
      </c>
      <c r="D15" s="16">
        <v>18.5</v>
      </c>
      <c r="E15" s="16">
        <v>6.2</v>
      </c>
      <c r="F15" s="16">
        <v>2.1</v>
      </c>
      <c r="G15" s="15">
        <v>2.9</v>
      </c>
      <c r="H15" s="138"/>
    </row>
    <row r="16" spans="1:11" s="14" customFormat="1" ht="15" customHeight="1" x14ac:dyDescent="0.2">
      <c r="A16" s="24" t="s">
        <v>97</v>
      </c>
      <c r="B16" s="27">
        <v>215</v>
      </c>
      <c r="C16" s="16">
        <v>48</v>
      </c>
      <c r="D16" s="16">
        <v>35</v>
      </c>
      <c r="E16" s="16">
        <v>10.1</v>
      </c>
      <c r="F16" s="16">
        <v>2.9</v>
      </c>
      <c r="G16" s="15">
        <v>4</v>
      </c>
      <c r="H16" s="138"/>
    </row>
    <row r="17" spans="1:8" ht="15" customHeight="1" x14ac:dyDescent="0.2">
      <c r="A17" s="24" t="s">
        <v>98</v>
      </c>
      <c r="B17" s="27">
        <v>566</v>
      </c>
      <c r="C17" s="16">
        <v>52.9</v>
      </c>
      <c r="D17" s="16">
        <v>26.4</v>
      </c>
      <c r="E17" s="16">
        <v>10.9</v>
      </c>
      <c r="F17" s="16">
        <v>4</v>
      </c>
      <c r="G17" s="15">
        <v>5.8</v>
      </c>
      <c r="H17" s="138"/>
    </row>
    <row r="18" spans="1:8" ht="15" customHeight="1" x14ac:dyDescent="0.2">
      <c r="A18" s="24" t="s">
        <v>99</v>
      </c>
      <c r="B18" s="27">
        <v>64</v>
      </c>
      <c r="C18" s="16">
        <v>73.900000000000006</v>
      </c>
      <c r="D18" s="16">
        <v>14.4</v>
      </c>
      <c r="E18" s="16">
        <v>6.1</v>
      </c>
      <c r="F18" s="16">
        <v>2.2000000000000002</v>
      </c>
      <c r="G18" s="15">
        <v>3.5</v>
      </c>
      <c r="H18" s="138"/>
    </row>
    <row r="19" spans="1:8" ht="15" customHeight="1" x14ac:dyDescent="0.2">
      <c r="A19" s="24" t="s">
        <v>100</v>
      </c>
      <c r="B19" s="27">
        <v>72</v>
      </c>
      <c r="C19" s="16">
        <v>79.8</v>
      </c>
      <c r="D19" s="16">
        <v>13.8</v>
      </c>
      <c r="E19" s="16">
        <v>3.3</v>
      </c>
      <c r="F19" s="16">
        <v>1.4</v>
      </c>
      <c r="G19" s="15">
        <v>1.7</v>
      </c>
      <c r="H19" s="138"/>
    </row>
    <row r="20" spans="1:8" ht="15" customHeight="1" x14ac:dyDescent="0.2">
      <c r="A20" s="24" t="s">
        <v>101</v>
      </c>
      <c r="B20" s="27">
        <v>167</v>
      </c>
      <c r="C20" s="16">
        <v>64.099999999999994</v>
      </c>
      <c r="D20" s="16">
        <v>23.1</v>
      </c>
      <c r="E20" s="16">
        <v>6.2</v>
      </c>
      <c r="F20" s="16">
        <v>2.5</v>
      </c>
      <c r="G20" s="15">
        <v>4.0999999999999996</v>
      </c>
      <c r="H20" s="138"/>
    </row>
    <row r="21" spans="1:8" ht="15" customHeight="1" x14ac:dyDescent="0.2">
      <c r="A21" s="142" t="s">
        <v>102</v>
      </c>
      <c r="B21" s="27">
        <v>239</v>
      </c>
      <c r="C21" s="16">
        <v>61.9</v>
      </c>
      <c r="D21" s="16">
        <v>25.2</v>
      </c>
      <c r="E21" s="16">
        <v>7.5</v>
      </c>
      <c r="F21" s="16">
        <v>2.4</v>
      </c>
      <c r="G21" s="15">
        <v>3.1</v>
      </c>
      <c r="H21" s="138"/>
    </row>
    <row r="22" spans="1:8" ht="15" customHeight="1" x14ac:dyDescent="0.2">
      <c r="A22" s="24" t="s">
        <v>103</v>
      </c>
      <c r="B22" s="27">
        <v>121</v>
      </c>
      <c r="C22" s="16">
        <v>77.099999999999994</v>
      </c>
      <c r="D22" s="16">
        <v>14.7</v>
      </c>
      <c r="E22" s="16">
        <v>4.3</v>
      </c>
      <c r="F22" s="16">
        <v>1.6</v>
      </c>
      <c r="G22" s="15">
        <v>2.2999999999999998</v>
      </c>
      <c r="H22" s="138"/>
    </row>
    <row r="23" spans="1:8" ht="15" customHeight="1" x14ac:dyDescent="0.2">
      <c r="A23" s="24" t="s">
        <v>419</v>
      </c>
      <c r="B23" s="27">
        <v>77</v>
      </c>
      <c r="C23" s="16">
        <v>73.599999999999994</v>
      </c>
      <c r="D23" s="16">
        <v>16</v>
      </c>
      <c r="E23" s="16">
        <v>6</v>
      </c>
      <c r="F23" s="16">
        <v>2.1</v>
      </c>
      <c r="G23" s="15">
        <v>2.4</v>
      </c>
      <c r="H23" s="138"/>
    </row>
    <row r="24" spans="1:8" ht="15" customHeight="1" x14ac:dyDescent="0.2">
      <c r="A24" s="24" t="s">
        <v>104</v>
      </c>
      <c r="B24" s="27">
        <v>77</v>
      </c>
      <c r="C24" s="16">
        <v>48.6</v>
      </c>
      <c r="D24" s="16">
        <v>31.4</v>
      </c>
      <c r="E24" s="16">
        <v>7</v>
      </c>
      <c r="F24" s="16">
        <v>3.8</v>
      </c>
      <c r="G24" s="15">
        <v>9.1</v>
      </c>
      <c r="H24" s="138"/>
    </row>
    <row r="25" spans="1:8" ht="15" customHeight="1" x14ac:dyDescent="0.2">
      <c r="A25" s="24" t="s">
        <v>105</v>
      </c>
      <c r="B25" s="27">
        <v>13</v>
      </c>
      <c r="C25" s="16">
        <v>67.5</v>
      </c>
      <c r="D25" s="16">
        <v>21.7</v>
      </c>
      <c r="E25" s="16">
        <v>6.2</v>
      </c>
      <c r="F25" s="16">
        <v>2.4</v>
      </c>
      <c r="G25" s="15">
        <v>2.2999999999999998</v>
      </c>
      <c r="H25" s="138"/>
    </row>
    <row r="26" spans="1:8" x14ac:dyDescent="0.2">
      <c r="A26" s="25"/>
      <c r="B26" s="28"/>
      <c r="C26" s="17"/>
      <c r="D26" s="17"/>
      <c r="E26" s="17"/>
      <c r="F26" s="17"/>
      <c r="G26" s="18"/>
    </row>
    <row r="27" spans="1:8" s="21" customFormat="1" ht="20.100000000000001" customHeight="1" x14ac:dyDescent="0.2">
      <c r="A27" s="20" t="s">
        <v>409</v>
      </c>
      <c r="B27" s="22"/>
    </row>
    <row r="28" spans="1:8" s="21" customFormat="1" x14ac:dyDescent="0.2">
      <c r="A28" s="20" t="s">
        <v>410</v>
      </c>
      <c r="B28" s="22"/>
    </row>
    <row r="29" spans="1:8" s="21" customFormat="1" x14ac:dyDescent="0.2">
      <c r="A29" s="2" t="s">
        <v>411</v>
      </c>
      <c r="B29" s="22"/>
    </row>
    <row r="30" spans="1:8" s="21" customFormat="1" x14ac:dyDescent="0.2">
      <c r="A30" s="3" t="s">
        <v>415</v>
      </c>
      <c r="B30" s="22"/>
    </row>
    <row r="32" spans="1:8" ht="15" x14ac:dyDescent="0.25">
      <c r="B32"/>
      <c r="C32"/>
      <c r="D32"/>
      <c r="E32"/>
      <c r="F32"/>
      <c r="G32"/>
    </row>
  </sheetData>
  <mergeCells count="4">
    <mergeCell ref="A4:A5"/>
    <mergeCell ref="B4:G4"/>
    <mergeCell ref="A1:G1"/>
    <mergeCell ref="A2:G2"/>
  </mergeCells>
  <pageMargins left="0.70866141732283472" right="0.70866141732283472" top="0.74803149606299213" bottom="0.74803149606299213" header="0.31496062992125984" footer="0.31496062992125984"/>
  <pageSetup paperSize="9" scale="90" fitToHeight="0" orientation="landscape" useFirstPageNumber="1" r:id="rId1"/>
  <headerFooter>
    <oddFooter>&amp;C&amp;"Arial,Regular"&amp;10&amp;P</oddFooter>
  </headerFooter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C8E7E-6FC7-4CEC-81DA-20095A5519FE}">
  <sheetPr>
    <tabColor rgb="FFFFFF00"/>
  </sheetPr>
  <dimension ref="A1:R788"/>
  <sheetViews>
    <sheetView zoomScale="85" zoomScaleNormal="85" zoomScaleSheetLayoutView="100" workbookViewId="0">
      <pane xSplit="2" ySplit="4" topLeftCell="C129" activePane="bottomRight" state="frozen"/>
      <selection pane="topRight" activeCell="C1" sqref="C1"/>
      <selection pane="bottomLeft" activeCell="A5" sqref="A5"/>
      <selection pane="bottomRight" activeCell="W19" sqref="W19"/>
    </sheetView>
  </sheetViews>
  <sheetFormatPr defaultRowHeight="15" x14ac:dyDescent="0.25"/>
  <cols>
    <col min="1" max="1" width="11.7109375" customWidth="1"/>
    <col min="2" max="2" width="5.85546875" hidden="1" customWidth="1"/>
    <col min="3" max="3" width="43.42578125" customWidth="1"/>
    <col min="4" max="4" width="20.5703125" hidden="1" customWidth="1"/>
    <col min="5" max="5" width="19" hidden="1" customWidth="1"/>
    <col min="6" max="8" width="14.7109375" customWidth="1"/>
    <col min="9" max="9" width="14.7109375" hidden="1" customWidth="1"/>
    <col min="10" max="10" width="14.140625" hidden="1" customWidth="1"/>
    <col min="11" max="11" width="34.85546875" hidden="1" customWidth="1"/>
    <col min="12" max="12" width="11.42578125" hidden="1" customWidth="1"/>
    <col min="13" max="13" width="0" hidden="1" customWidth="1"/>
  </cols>
  <sheetData>
    <row r="1" spans="1:13" ht="30" customHeight="1" x14ac:dyDescent="0.25">
      <c r="A1" s="154" t="s">
        <v>329</v>
      </c>
      <c r="B1" s="154"/>
      <c r="C1" s="154"/>
      <c r="D1" s="154"/>
      <c r="E1" s="154"/>
      <c r="F1" s="154"/>
      <c r="G1" s="154"/>
      <c r="H1" s="154"/>
      <c r="I1" s="29"/>
    </row>
    <row r="2" spans="1:13" ht="26.25" customHeight="1" x14ac:dyDescent="0.25">
      <c r="A2" s="145" t="s">
        <v>330</v>
      </c>
      <c r="B2" s="145"/>
      <c r="C2" s="145"/>
      <c r="D2" s="145"/>
      <c r="E2" s="145"/>
      <c r="F2" s="145"/>
      <c r="G2" s="145"/>
      <c r="H2" s="145"/>
      <c r="I2" s="30"/>
    </row>
    <row r="3" spans="1:13" x14ac:dyDescent="0.25">
      <c r="A3" s="155"/>
      <c r="B3" s="155"/>
      <c r="C3" s="155"/>
      <c r="D3" s="155"/>
      <c r="E3" s="155"/>
      <c r="F3" s="155"/>
      <c r="G3" s="155"/>
      <c r="H3" s="155"/>
      <c r="I3" s="64"/>
    </row>
    <row r="4" spans="1:13" ht="36" customHeight="1" x14ac:dyDescent="0.25">
      <c r="A4" s="146" t="s">
        <v>108</v>
      </c>
      <c r="B4" s="156"/>
      <c r="C4" s="31" t="s">
        <v>109</v>
      </c>
      <c r="D4" s="31" t="s">
        <v>331</v>
      </c>
      <c r="E4" s="31" t="s">
        <v>332</v>
      </c>
      <c r="F4" s="77" t="s">
        <v>333</v>
      </c>
      <c r="G4" s="77">
        <v>2020</v>
      </c>
      <c r="H4" s="77">
        <v>2018</v>
      </c>
      <c r="I4" s="57"/>
    </row>
    <row r="5" spans="1:13" ht="9.9499999999999993" customHeight="1" x14ac:dyDescent="0.25">
      <c r="A5" s="32"/>
      <c r="F5" s="78"/>
      <c r="G5" s="78"/>
      <c r="H5" s="79"/>
      <c r="I5" s="78"/>
    </row>
    <row r="6" spans="1:13" x14ac:dyDescent="0.25">
      <c r="A6" s="33"/>
      <c r="B6" s="34"/>
      <c r="C6" s="35" t="s">
        <v>110</v>
      </c>
      <c r="D6" s="35"/>
      <c r="E6" s="80">
        <v>18447.160551830093</v>
      </c>
      <c r="F6" s="80">
        <v>18440</v>
      </c>
      <c r="G6" s="80">
        <v>16486</v>
      </c>
      <c r="H6" s="81" t="s">
        <v>334</v>
      </c>
      <c r="I6" s="82"/>
      <c r="J6" s="82"/>
      <c r="K6" s="83">
        <f>(E6/G6-1)*100</f>
        <v>11.895915029904724</v>
      </c>
      <c r="L6" s="83">
        <f>(E6/H6-1)*100</f>
        <v>1.8729873637623795</v>
      </c>
    </row>
    <row r="7" spans="1:13" ht="9.9499999999999993" customHeight="1" x14ac:dyDescent="0.25">
      <c r="A7" s="32"/>
      <c r="C7" s="35"/>
      <c r="D7" s="35"/>
      <c r="E7" s="84"/>
      <c r="F7" s="84"/>
      <c r="G7" s="84"/>
      <c r="H7" s="85"/>
      <c r="I7" s="84"/>
    </row>
    <row r="8" spans="1:13" ht="38.25" x14ac:dyDescent="0.25">
      <c r="A8" s="36" t="s">
        <v>47</v>
      </c>
      <c r="B8" s="37"/>
      <c r="C8" s="38" t="s">
        <v>335</v>
      </c>
      <c r="D8" s="38"/>
      <c r="E8" s="86"/>
      <c r="F8" s="86"/>
      <c r="G8" s="86"/>
      <c r="H8" s="39"/>
      <c r="I8" s="86"/>
    </row>
    <row r="9" spans="1:13" x14ac:dyDescent="0.25">
      <c r="A9" s="40">
        <v>611</v>
      </c>
      <c r="B9" s="43"/>
      <c r="C9" s="42" t="s">
        <v>336</v>
      </c>
      <c r="D9" s="42"/>
      <c r="E9" s="87" t="s">
        <v>107</v>
      </c>
      <c r="F9" s="87" t="s">
        <v>107</v>
      </c>
      <c r="G9" s="87">
        <v>8995</v>
      </c>
      <c r="H9" s="88">
        <v>8594</v>
      </c>
      <c r="I9" s="80" t="e">
        <f>F9-G9</f>
        <v>#VALUE!</v>
      </c>
      <c r="J9" s="89" t="e">
        <f>F9-H9</f>
        <v>#VALUE!</v>
      </c>
      <c r="M9" s="89" t="e">
        <f>E9-F9</f>
        <v>#VALUE!</v>
      </c>
    </row>
    <row r="10" spans="1:13" x14ac:dyDescent="0.25">
      <c r="A10" s="40">
        <v>621</v>
      </c>
      <c r="B10" s="43"/>
      <c r="C10" s="42" t="s">
        <v>113</v>
      </c>
      <c r="D10" s="42"/>
      <c r="E10" s="87" t="s">
        <v>107</v>
      </c>
      <c r="F10" s="87" t="s">
        <v>107</v>
      </c>
      <c r="G10" s="87">
        <v>8669</v>
      </c>
      <c r="H10" s="88">
        <v>8412</v>
      </c>
      <c r="I10" s="80" t="e">
        <f t="shared" ref="I10:I73" si="0">F10-G10</f>
        <v>#VALUE!</v>
      </c>
      <c r="J10" s="89" t="e">
        <f t="shared" ref="J10:J73" si="1">F10-H10</f>
        <v>#VALUE!</v>
      </c>
      <c r="M10" s="89" t="e">
        <f t="shared" ref="M10:M73" si="2">E10-F10</f>
        <v>#VALUE!</v>
      </c>
    </row>
    <row r="11" spans="1:13" x14ac:dyDescent="0.25">
      <c r="A11" s="40">
        <v>1311</v>
      </c>
      <c r="B11" s="41"/>
      <c r="C11" s="42" t="s">
        <v>337</v>
      </c>
      <c r="D11" s="42"/>
      <c r="E11" s="87">
        <v>18175.262816686965</v>
      </c>
      <c r="F11" s="87">
        <v>18175</v>
      </c>
      <c r="G11" s="87">
        <v>18373</v>
      </c>
      <c r="H11" s="88" t="s">
        <v>107</v>
      </c>
      <c r="I11" s="80">
        <f t="shared" si="0"/>
        <v>-198</v>
      </c>
      <c r="J11" s="89" t="e">
        <f t="shared" si="1"/>
        <v>#VALUE!</v>
      </c>
      <c r="M11" s="89">
        <f t="shared" si="2"/>
        <v>0.26281668696537963</v>
      </c>
    </row>
    <row r="12" spans="1:13" x14ac:dyDescent="0.25">
      <c r="A12" s="40">
        <v>1318</v>
      </c>
      <c r="B12" s="41" t="s">
        <v>115</v>
      </c>
      <c r="C12" s="42" t="s">
        <v>338</v>
      </c>
      <c r="D12" s="42"/>
      <c r="E12" s="87" t="s">
        <v>107</v>
      </c>
      <c r="F12" s="87" t="s">
        <v>107</v>
      </c>
      <c r="G12" s="87" t="s">
        <v>107</v>
      </c>
      <c r="H12" s="88">
        <v>15782</v>
      </c>
      <c r="I12" s="80" t="e">
        <f t="shared" si="0"/>
        <v>#VALUE!</v>
      </c>
      <c r="J12" s="89" t="e">
        <f t="shared" si="1"/>
        <v>#VALUE!</v>
      </c>
      <c r="M12" s="89" t="e">
        <f t="shared" si="2"/>
        <v>#VALUE!</v>
      </c>
    </row>
    <row r="13" spans="1:13" x14ac:dyDescent="0.25">
      <c r="A13" s="40">
        <v>1319</v>
      </c>
      <c r="B13" s="41" t="s">
        <v>115</v>
      </c>
      <c r="C13" s="42" t="s">
        <v>339</v>
      </c>
      <c r="D13" s="42"/>
      <c r="E13" s="87" t="s">
        <v>107</v>
      </c>
      <c r="F13" s="87" t="s">
        <v>107</v>
      </c>
      <c r="G13" s="87" t="s">
        <v>107</v>
      </c>
      <c r="H13" s="88">
        <v>17808</v>
      </c>
      <c r="I13" s="80" t="e">
        <f t="shared" si="0"/>
        <v>#VALUE!</v>
      </c>
      <c r="J13" s="89" t="e">
        <f t="shared" si="1"/>
        <v>#VALUE!</v>
      </c>
      <c r="M13" s="89" t="e">
        <f t="shared" si="2"/>
        <v>#VALUE!</v>
      </c>
    </row>
    <row r="14" spans="1:13" x14ac:dyDescent="0.25">
      <c r="A14" s="40">
        <v>4311</v>
      </c>
      <c r="B14" s="43"/>
      <c r="C14" s="42" t="s">
        <v>111</v>
      </c>
      <c r="D14" s="42"/>
      <c r="E14" s="87">
        <v>16720.661256038646</v>
      </c>
      <c r="F14" s="90">
        <v>16721</v>
      </c>
      <c r="G14" s="87">
        <v>17203</v>
      </c>
      <c r="H14" s="88">
        <v>13244</v>
      </c>
      <c r="I14" s="80">
        <f t="shared" si="0"/>
        <v>-482</v>
      </c>
      <c r="J14" s="89">
        <f t="shared" si="1"/>
        <v>3477</v>
      </c>
      <c r="M14" s="89">
        <f t="shared" si="2"/>
        <v>-0.33874396135433926</v>
      </c>
    </row>
    <row r="15" spans="1:13" x14ac:dyDescent="0.25">
      <c r="A15" s="40">
        <v>6110</v>
      </c>
      <c r="B15" s="43"/>
      <c r="C15" s="42" t="s">
        <v>112</v>
      </c>
      <c r="D15" s="42"/>
      <c r="E15" s="87">
        <v>11254.721302743059</v>
      </c>
      <c r="F15" s="87">
        <v>11255</v>
      </c>
      <c r="G15" s="87" t="s">
        <v>107</v>
      </c>
      <c r="H15" s="88" t="s">
        <v>107</v>
      </c>
      <c r="I15" s="80" t="e">
        <f t="shared" si="0"/>
        <v>#VALUE!</v>
      </c>
      <c r="J15" s="89" t="e">
        <f t="shared" si="1"/>
        <v>#VALUE!</v>
      </c>
      <c r="M15" s="89">
        <f t="shared" si="2"/>
        <v>-0.27869725694108638</v>
      </c>
    </row>
    <row r="16" spans="1:13" x14ac:dyDescent="0.25">
      <c r="A16" s="40">
        <v>6210</v>
      </c>
      <c r="B16" s="43"/>
      <c r="C16" s="42" t="s">
        <v>113</v>
      </c>
      <c r="D16" s="42"/>
      <c r="E16" s="87">
        <v>12656.908354803092</v>
      </c>
      <c r="F16" s="87">
        <v>12657</v>
      </c>
      <c r="G16" s="87" t="s">
        <v>107</v>
      </c>
      <c r="H16" s="88" t="s">
        <v>107</v>
      </c>
      <c r="I16" s="80" t="e">
        <f t="shared" si="0"/>
        <v>#VALUE!</v>
      </c>
      <c r="J16" s="89" t="e">
        <f t="shared" si="1"/>
        <v>#VALUE!</v>
      </c>
      <c r="M16" s="89">
        <f t="shared" si="2"/>
        <v>-9.1645196907848003E-2</v>
      </c>
    </row>
    <row r="17" spans="1:13" x14ac:dyDescent="0.25">
      <c r="A17" s="44">
        <v>6212</v>
      </c>
      <c r="B17" s="45"/>
      <c r="C17" s="91" t="s">
        <v>114</v>
      </c>
      <c r="D17" s="46"/>
      <c r="E17" s="87">
        <v>9536.7146486486472</v>
      </c>
      <c r="F17" s="92">
        <v>6228</v>
      </c>
      <c r="G17" s="87">
        <v>10936</v>
      </c>
      <c r="H17" s="88">
        <v>10594</v>
      </c>
      <c r="I17" s="80">
        <f t="shared" si="0"/>
        <v>-4708</v>
      </c>
      <c r="J17" s="89">
        <f t="shared" si="1"/>
        <v>-4366</v>
      </c>
      <c r="M17" s="89">
        <f t="shared" si="2"/>
        <v>3308.7146486486472</v>
      </c>
    </row>
    <row r="18" spans="1:13" x14ac:dyDescent="0.25">
      <c r="A18" s="44">
        <v>9000</v>
      </c>
      <c r="B18" s="41" t="s">
        <v>115</v>
      </c>
      <c r="C18" s="46" t="s">
        <v>116</v>
      </c>
      <c r="D18" s="46"/>
      <c r="E18" s="87">
        <v>10861.960668681528</v>
      </c>
      <c r="F18" s="87">
        <v>10862</v>
      </c>
      <c r="G18" s="87" t="s">
        <v>107</v>
      </c>
      <c r="H18" s="88" t="s">
        <v>107</v>
      </c>
      <c r="I18" s="80" t="e">
        <f t="shared" si="0"/>
        <v>#VALUE!</v>
      </c>
      <c r="J18" s="89" t="e">
        <f t="shared" si="1"/>
        <v>#VALUE!</v>
      </c>
      <c r="M18" s="89">
        <f t="shared" si="2"/>
        <v>-3.9331318472250132E-2</v>
      </c>
    </row>
    <row r="19" spans="1:13" ht="25.5" x14ac:dyDescent="0.25">
      <c r="A19" s="44">
        <v>9400</v>
      </c>
      <c r="B19" s="41" t="s">
        <v>115</v>
      </c>
      <c r="C19" s="46" t="s">
        <v>340</v>
      </c>
      <c r="D19" s="46"/>
      <c r="E19" s="87"/>
      <c r="F19" s="87" t="s">
        <v>107</v>
      </c>
      <c r="G19" s="87">
        <v>9628</v>
      </c>
      <c r="H19" s="88">
        <v>9559</v>
      </c>
      <c r="I19" s="80" t="e">
        <f t="shared" si="0"/>
        <v>#VALUE!</v>
      </c>
      <c r="J19" s="89" t="e">
        <f t="shared" si="1"/>
        <v>#VALUE!</v>
      </c>
      <c r="M19" s="89" t="e">
        <f t="shared" si="2"/>
        <v>#VALUE!</v>
      </c>
    </row>
    <row r="20" spans="1:13" ht="9.9499999999999993" customHeight="1" x14ac:dyDescent="0.25">
      <c r="A20" s="47"/>
      <c r="B20" s="45"/>
      <c r="C20" s="46"/>
      <c r="D20" s="46"/>
      <c r="E20" s="87"/>
      <c r="F20" s="87"/>
      <c r="G20" s="87"/>
      <c r="H20" s="88"/>
      <c r="I20" s="80">
        <f t="shared" si="0"/>
        <v>0</v>
      </c>
      <c r="J20" s="89">
        <f t="shared" si="1"/>
        <v>0</v>
      </c>
      <c r="M20" s="89">
        <f t="shared" si="2"/>
        <v>0</v>
      </c>
    </row>
    <row r="21" spans="1:13" x14ac:dyDescent="0.25">
      <c r="A21" s="48" t="s">
        <v>0</v>
      </c>
      <c r="B21" s="49"/>
      <c r="C21" s="38" t="s">
        <v>48</v>
      </c>
      <c r="D21" s="38"/>
      <c r="E21" s="87"/>
      <c r="F21" s="87"/>
      <c r="G21" s="87"/>
      <c r="H21" s="88"/>
      <c r="I21" s="80">
        <f t="shared" si="0"/>
        <v>0</v>
      </c>
      <c r="J21" s="89">
        <f t="shared" si="1"/>
        <v>0</v>
      </c>
      <c r="M21" s="89">
        <f t="shared" si="2"/>
        <v>0</v>
      </c>
    </row>
    <row r="22" spans="1:13" x14ac:dyDescent="0.25">
      <c r="A22" s="40">
        <v>622</v>
      </c>
      <c r="B22" s="43"/>
      <c r="C22" s="50" t="s">
        <v>341</v>
      </c>
      <c r="D22" s="50"/>
      <c r="E22" s="87" t="s">
        <v>107</v>
      </c>
      <c r="F22" s="87" t="s">
        <v>107</v>
      </c>
      <c r="G22" s="87" t="s">
        <v>107</v>
      </c>
      <c r="H22" s="88">
        <v>9119</v>
      </c>
      <c r="I22" s="80" t="e">
        <f t="shared" si="0"/>
        <v>#VALUE!</v>
      </c>
      <c r="J22" s="89" t="e">
        <f t="shared" si="1"/>
        <v>#VALUE!</v>
      </c>
      <c r="M22" s="89" t="e">
        <f t="shared" si="2"/>
        <v>#VALUE!</v>
      </c>
    </row>
    <row r="23" spans="1:13" x14ac:dyDescent="0.25">
      <c r="A23" s="40">
        <v>4311</v>
      </c>
      <c r="B23" s="43"/>
      <c r="C23" s="42" t="s">
        <v>111</v>
      </c>
      <c r="D23" s="42"/>
      <c r="E23" s="87">
        <v>17137.769684763574</v>
      </c>
      <c r="F23" s="87">
        <v>17138</v>
      </c>
      <c r="G23" s="87">
        <v>15390</v>
      </c>
      <c r="H23" s="88">
        <v>13255</v>
      </c>
      <c r="I23" s="80">
        <f t="shared" si="0"/>
        <v>1748</v>
      </c>
      <c r="J23" s="89">
        <f t="shared" si="1"/>
        <v>3883</v>
      </c>
      <c r="M23" s="89">
        <f t="shared" si="2"/>
        <v>-0.23031523642566754</v>
      </c>
    </row>
    <row r="24" spans="1:13" x14ac:dyDescent="0.25">
      <c r="A24" s="40">
        <v>6220</v>
      </c>
      <c r="B24" s="41" t="s">
        <v>115</v>
      </c>
      <c r="C24" s="50" t="s">
        <v>117</v>
      </c>
      <c r="D24" s="50"/>
      <c r="E24" s="87">
        <v>10054.748680333121</v>
      </c>
      <c r="F24" s="90">
        <v>10055</v>
      </c>
      <c r="G24" s="87">
        <v>11542</v>
      </c>
      <c r="H24" s="88" t="s">
        <v>107</v>
      </c>
      <c r="I24" s="80">
        <f t="shared" si="0"/>
        <v>-1487</v>
      </c>
      <c r="J24" s="89" t="e">
        <f t="shared" si="1"/>
        <v>#VALUE!</v>
      </c>
      <c r="M24" s="89">
        <f t="shared" si="2"/>
        <v>-0.25131966687877139</v>
      </c>
    </row>
    <row r="25" spans="1:13" x14ac:dyDescent="0.25">
      <c r="A25" s="40">
        <v>6226</v>
      </c>
      <c r="B25" s="43"/>
      <c r="C25" s="42" t="s">
        <v>118</v>
      </c>
      <c r="D25" s="42"/>
      <c r="E25" s="87">
        <v>10176.940430416069</v>
      </c>
      <c r="F25" s="87">
        <v>10177</v>
      </c>
      <c r="G25" s="87">
        <v>9883</v>
      </c>
      <c r="H25" s="88">
        <v>9769</v>
      </c>
      <c r="I25" s="80">
        <f t="shared" si="0"/>
        <v>294</v>
      </c>
      <c r="J25" s="89">
        <f t="shared" si="1"/>
        <v>408</v>
      </c>
      <c r="M25" s="89">
        <f t="shared" si="2"/>
        <v>-5.9569583931079251E-2</v>
      </c>
    </row>
    <row r="26" spans="1:13" x14ac:dyDescent="0.25">
      <c r="A26" s="40">
        <v>6227</v>
      </c>
      <c r="B26" s="43"/>
      <c r="C26" s="42" t="s">
        <v>119</v>
      </c>
      <c r="D26" s="42"/>
      <c r="E26" s="87">
        <v>12666.858759489827</v>
      </c>
      <c r="F26" s="87">
        <v>12667</v>
      </c>
      <c r="G26" s="87">
        <v>11457</v>
      </c>
      <c r="H26" s="88">
        <v>12077</v>
      </c>
      <c r="I26" s="80">
        <f t="shared" si="0"/>
        <v>1210</v>
      </c>
      <c r="J26" s="89">
        <f t="shared" si="1"/>
        <v>590</v>
      </c>
      <c r="M26" s="89">
        <f t="shared" si="2"/>
        <v>-0.14124051017279271</v>
      </c>
    </row>
    <row r="27" spans="1:13" x14ac:dyDescent="0.25">
      <c r="A27" s="44">
        <v>9000</v>
      </c>
      <c r="B27" s="41" t="s">
        <v>115</v>
      </c>
      <c r="C27" s="46" t="s">
        <v>120</v>
      </c>
      <c r="D27" s="46"/>
      <c r="E27" s="87">
        <v>10991.487506413545</v>
      </c>
      <c r="F27" s="87">
        <v>10991</v>
      </c>
      <c r="G27" s="87" t="s">
        <v>107</v>
      </c>
      <c r="H27" s="88" t="s">
        <v>107</v>
      </c>
      <c r="I27" s="80" t="e">
        <f t="shared" si="0"/>
        <v>#VALUE!</v>
      </c>
      <c r="J27" s="89" t="e">
        <f t="shared" si="1"/>
        <v>#VALUE!</v>
      </c>
      <c r="M27" s="89">
        <f t="shared" si="2"/>
        <v>0.48750641354490654</v>
      </c>
    </row>
    <row r="28" spans="1:13" ht="25.5" x14ac:dyDescent="0.25">
      <c r="A28" s="44">
        <v>9400</v>
      </c>
      <c r="B28" s="41" t="s">
        <v>115</v>
      </c>
      <c r="C28" s="46" t="s">
        <v>340</v>
      </c>
      <c r="D28" s="46"/>
      <c r="E28" s="87"/>
      <c r="F28" s="87" t="s">
        <v>107</v>
      </c>
      <c r="G28" s="87">
        <v>8595</v>
      </c>
      <c r="H28" s="88">
        <v>9732</v>
      </c>
      <c r="I28" s="80" t="e">
        <f t="shared" si="0"/>
        <v>#VALUE!</v>
      </c>
      <c r="J28" s="89" t="e">
        <f t="shared" si="1"/>
        <v>#VALUE!</v>
      </c>
      <c r="M28" s="89" t="e">
        <f t="shared" si="2"/>
        <v>#VALUE!</v>
      </c>
    </row>
    <row r="29" spans="1:13" ht="9.9499999999999993" customHeight="1" x14ac:dyDescent="0.25">
      <c r="A29" s="47"/>
      <c r="B29" s="45"/>
      <c r="C29" s="46"/>
      <c r="D29" s="46"/>
      <c r="E29" s="87"/>
      <c r="F29" s="87"/>
      <c r="G29" s="87"/>
      <c r="H29" s="88"/>
      <c r="I29" s="80">
        <f t="shared" si="0"/>
        <v>0</v>
      </c>
      <c r="J29" s="89">
        <f t="shared" si="1"/>
        <v>0</v>
      </c>
      <c r="M29" s="89">
        <f t="shared" si="2"/>
        <v>0</v>
      </c>
    </row>
    <row r="30" spans="1:13" ht="30" customHeight="1" x14ac:dyDescent="0.25">
      <c r="A30" s="143" t="s">
        <v>49</v>
      </c>
      <c r="B30" s="144"/>
      <c r="C30" s="38" t="s">
        <v>342</v>
      </c>
      <c r="D30" s="38"/>
      <c r="E30" s="87"/>
      <c r="F30" s="87"/>
      <c r="G30" s="87"/>
      <c r="H30" s="88"/>
      <c r="I30" s="80">
        <f t="shared" si="0"/>
        <v>0</v>
      </c>
      <c r="J30" s="89">
        <f t="shared" si="1"/>
        <v>0</v>
      </c>
      <c r="M30" s="89">
        <f t="shared" si="2"/>
        <v>0</v>
      </c>
    </row>
    <row r="31" spans="1:13" x14ac:dyDescent="0.25">
      <c r="A31" s="40">
        <v>2114</v>
      </c>
      <c r="B31" s="43"/>
      <c r="C31" s="51" t="s">
        <v>121</v>
      </c>
      <c r="D31" s="51"/>
      <c r="E31" s="87">
        <v>49410.665555555563</v>
      </c>
      <c r="F31" s="87">
        <v>49411</v>
      </c>
      <c r="G31" s="87">
        <v>49090</v>
      </c>
      <c r="H31" s="88">
        <v>37735</v>
      </c>
      <c r="I31" s="80">
        <f t="shared" si="0"/>
        <v>321</v>
      </c>
      <c r="J31" s="89">
        <f t="shared" si="1"/>
        <v>11676</v>
      </c>
      <c r="M31" s="89">
        <f t="shared" si="2"/>
        <v>-0.33444444443739485</v>
      </c>
    </row>
    <row r="32" spans="1:13" x14ac:dyDescent="0.25">
      <c r="A32" s="40">
        <v>2146</v>
      </c>
      <c r="B32" s="43"/>
      <c r="C32" s="51" t="s">
        <v>122</v>
      </c>
      <c r="D32" s="51"/>
      <c r="E32" s="87">
        <v>38716.185850622416</v>
      </c>
      <c r="F32" s="87">
        <v>38716</v>
      </c>
      <c r="G32" s="87">
        <v>24550</v>
      </c>
      <c r="H32" s="88">
        <v>21904</v>
      </c>
      <c r="I32" s="80">
        <f t="shared" si="0"/>
        <v>14166</v>
      </c>
      <c r="J32" s="89">
        <f t="shared" si="1"/>
        <v>16812</v>
      </c>
      <c r="M32" s="89">
        <f t="shared" si="2"/>
        <v>0.18585062241618289</v>
      </c>
    </row>
    <row r="33" spans="1:14" x14ac:dyDescent="0.25">
      <c r="A33" s="40">
        <v>3117</v>
      </c>
      <c r="B33" s="43"/>
      <c r="C33" s="51" t="s">
        <v>123</v>
      </c>
      <c r="D33" s="51"/>
      <c r="E33" s="87">
        <v>17363.446056338027</v>
      </c>
      <c r="F33" s="90">
        <v>17363</v>
      </c>
      <c r="G33" s="87">
        <v>19620</v>
      </c>
      <c r="H33" s="88">
        <v>15676</v>
      </c>
      <c r="I33" s="80">
        <f t="shared" si="0"/>
        <v>-2257</v>
      </c>
      <c r="J33" s="89">
        <f t="shared" si="1"/>
        <v>1687</v>
      </c>
      <c r="M33" s="89">
        <f t="shared" si="2"/>
        <v>0.44605633802711964</v>
      </c>
    </row>
    <row r="34" spans="1:14" x14ac:dyDescent="0.25">
      <c r="A34" s="40">
        <v>3121</v>
      </c>
      <c r="B34" s="43"/>
      <c r="C34" s="93" t="s">
        <v>124</v>
      </c>
      <c r="D34" s="94">
        <v>28371.469736842104</v>
      </c>
      <c r="E34" s="95">
        <v>22635.913277310923</v>
      </c>
      <c r="F34" s="92">
        <v>28371</v>
      </c>
      <c r="G34" s="87">
        <v>34024</v>
      </c>
      <c r="H34" s="88">
        <v>23461</v>
      </c>
      <c r="I34" s="80">
        <f t="shared" si="0"/>
        <v>-5653</v>
      </c>
      <c r="J34" s="89">
        <f t="shared" si="1"/>
        <v>4910</v>
      </c>
      <c r="M34" s="89">
        <f t="shared" si="2"/>
        <v>-5735.0867226890769</v>
      </c>
    </row>
    <row r="35" spans="1:14" x14ac:dyDescent="0.25">
      <c r="A35" s="40">
        <v>4311</v>
      </c>
      <c r="B35" s="43"/>
      <c r="C35" s="51" t="s">
        <v>111</v>
      </c>
      <c r="D35" s="51"/>
      <c r="E35" s="87">
        <v>16006.40224880383</v>
      </c>
      <c r="F35" s="87">
        <v>16006</v>
      </c>
      <c r="G35" s="87">
        <v>15999</v>
      </c>
      <c r="H35" s="88">
        <v>13357</v>
      </c>
      <c r="I35" s="80">
        <f t="shared" si="0"/>
        <v>7</v>
      </c>
      <c r="J35" s="89">
        <f t="shared" si="1"/>
        <v>2649</v>
      </c>
      <c r="M35" s="89">
        <f t="shared" si="2"/>
        <v>0.40224880382993433</v>
      </c>
    </row>
    <row r="36" spans="1:14" x14ac:dyDescent="0.25">
      <c r="A36" s="40">
        <v>8111</v>
      </c>
      <c r="B36" s="43"/>
      <c r="C36" s="51" t="s">
        <v>125</v>
      </c>
      <c r="D36" s="94">
        <v>12969.095188335357</v>
      </c>
      <c r="E36" s="87">
        <v>12978.390985915492</v>
      </c>
      <c r="F36" s="87">
        <v>12969</v>
      </c>
      <c r="G36" s="87">
        <v>12152</v>
      </c>
      <c r="H36" s="88">
        <v>11713</v>
      </c>
      <c r="I36" s="80">
        <f t="shared" si="0"/>
        <v>817</v>
      </c>
      <c r="J36" s="89">
        <f t="shared" si="1"/>
        <v>1256</v>
      </c>
      <c r="M36" s="89">
        <f t="shared" si="2"/>
        <v>9.3909859154919104</v>
      </c>
    </row>
    <row r="37" spans="1:14" x14ac:dyDescent="0.25">
      <c r="A37" s="40">
        <v>8112</v>
      </c>
      <c r="B37" s="43"/>
      <c r="C37" s="51" t="s">
        <v>126</v>
      </c>
      <c r="D37" s="51"/>
      <c r="E37" s="87">
        <v>15762.663324099723</v>
      </c>
      <c r="F37" s="87">
        <v>15763</v>
      </c>
      <c r="G37" s="87">
        <v>14143</v>
      </c>
      <c r="H37" s="88">
        <v>11759</v>
      </c>
      <c r="I37" s="80">
        <f t="shared" si="0"/>
        <v>1620</v>
      </c>
      <c r="J37" s="89">
        <f t="shared" si="1"/>
        <v>4004</v>
      </c>
      <c r="M37" s="89">
        <f t="shared" si="2"/>
        <v>-0.33667590027653205</v>
      </c>
    </row>
    <row r="38" spans="1:14" x14ac:dyDescent="0.25">
      <c r="A38" s="40">
        <v>8113</v>
      </c>
      <c r="B38" s="43"/>
      <c r="C38" s="51" t="s">
        <v>127</v>
      </c>
      <c r="D38" s="51"/>
      <c r="E38" s="87">
        <v>12640.298932038835</v>
      </c>
      <c r="F38" s="87">
        <v>12640</v>
      </c>
      <c r="G38" s="87">
        <v>10929</v>
      </c>
      <c r="H38" s="88">
        <v>11810</v>
      </c>
      <c r="I38" s="80">
        <f t="shared" si="0"/>
        <v>1711</v>
      </c>
      <c r="J38" s="89">
        <f t="shared" si="1"/>
        <v>830</v>
      </c>
      <c r="M38" s="89">
        <f t="shared" si="2"/>
        <v>0.29893203883511887</v>
      </c>
    </row>
    <row r="39" spans="1:14" x14ac:dyDescent="0.25">
      <c r="A39" s="44">
        <v>9000</v>
      </c>
      <c r="B39" s="41" t="s">
        <v>115</v>
      </c>
      <c r="C39" s="46" t="s">
        <v>116</v>
      </c>
      <c r="D39" s="46"/>
      <c r="E39" s="87">
        <v>10459.247273755658</v>
      </c>
      <c r="F39" s="87">
        <v>10459</v>
      </c>
      <c r="G39" s="87" t="s">
        <v>107</v>
      </c>
      <c r="H39" s="88" t="s">
        <v>107</v>
      </c>
      <c r="I39" s="80" t="e">
        <f t="shared" si="0"/>
        <v>#VALUE!</v>
      </c>
      <c r="J39" s="89" t="e">
        <f t="shared" si="1"/>
        <v>#VALUE!</v>
      </c>
      <c r="M39" s="89">
        <f t="shared" si="2"/>
        <v>0.24727375565817056</v>
      </c>
    </row>
    <row r="40" spans="1:14" ht="25.5" x14ac:dyDescent="0.25">
      <c r="A40" s="44">
        <v>9400</v>
      </c>
      <c r="B40" s="41" t="s">
        <v>115</v>
      </c>
      <c r="C40" s="46" t="s">
        <v>340</v>
      </c>
      <c r="D40" s="46"/>
      <c r="E40" s="87"/>
      <c r="F40" s="87" t="s">
        <v>107</v>
      </c>
      <c r="G40" s="87">
        <v>9118</v>
      </c>
      <c r="H40" s="88">
        <v>9194</v>
      </c>
      <c r="I40" s="80" t="e">
        <f t="shared" si="0"/>
        <v>#VALUE!</v>
      </c>
      <c r="J40" s="89" t="e">
        <f t="shared" si="1"/>
        <v>#VALUE!</v>
      </c>
      <c r="M40" s="89" t="e">
        <f t="shared" si="2"/>
        <v>#VALUE!</v>
      </c>
    </row>
    <row r="41" spans="1:14" ht="9.9499999999999993" customHeight="1" x14ac:dyDescent="0.25">
      <c r="A41" s="47"/>
      <c r="B41" s="45"/>
      <c r="C41" s="46"/>
      <c r="D41" s="46"/>
      <c r="E41" s="96"/>
      <c r="F41" s="96"/>
      <c r="G41" s="96"/>
      <c r="H41" s="88"/>
      <c r="I41" s="80">
        <f t="shared" si="0"/>
        <v>0</v>
      </c>
      <c r="J41" s="89">
        <f t="shared" si="1"/>
        <v>0</v>
      </c>
      <c r="M41" s="89">
        <f t="shared" si="2"/>
        <v>0</v>
      </c>
    </row>
    <row r="42" spans="1:14" x14ac:dyDescent="0.25">
      <c r="A42" s="52" t="s">
        <v>1</v>
      </c>
      <c r="B42" s="53"/>
      <c r="C42" s="54" t="s">
        <v>128</v>
      </c>
      <c r="D42" s="54"/>
      <c r="E42" s="97"/>
      <c r="F42" s="97"/>
      <c r="G42" s="97"/>
      <c r="H42" s="88"/>
      <c r="I42" s="80">
        <f t="shared" si="0"/>
        <v>0</v>
      </c>
      <c r="J42" s="89">
        <f t="shared" si="1"/>
        <v>0</v>
      </c>
      <c r="M42" s="89">
        <f t="shared" si="2"/>
        <v>0</v>
      </c>
    </row>
    <row r="43" spans="1:14" x14ac:dyDescent="0.25">
      <c r="A43" s="40">
        <v>2114</v>
      </c>
      <c r="B43" s="43"/>
      <c r="C43" s="51" t="s">
        <v>121</v>
      </c>
      <c r="D43" s="51"/>
      <c r="E43" s="87">
        <v>43811.144019417472</v>
      </c>
      <c r="F43" s="87">
        <v>43811</v>
      </c>
      <c r="G43" s="87">
        <v>37007</v>
      </c>
      <c r="H43" s="88">
        <v>37745</v>
      </c>
      <c r="I43" s="80">
        <f t="shared" si="0"/>
        <v>6804</v>
      </c>
      <c r="J43" s="89">
        <f t="shared" si="1"/>
        <v>6066</v>
      </c>
      <c r="M43" s="89">
        <f t="shared" si="2"/>
        <v>0.14401941747200908</v>
      </c>
    </row>
    <row r="44" spans="1:14" x14ac:dyDescent="0.25">
      <c r="A44" s="40">
        <v>2146</v>
      </c>
      <c r="B44" s="43"/>
      <c r="C44" s="51" t="s">
        <v>122</v>
      </c>
      <c r="D44" s="51"/>
      <c r="E44" s="98">
        <v>38589.449505300356</v>
      </c>
      <c r="F44" s="90">
        <v>38589</v>
      </c>
      <c r="G44" s="87">
        <v>43334</v>
      </c>
      <c r="H44" s="88">
        <v>38388</v>
      </c>
      <c r="I44" s="80">
        <f t="shared" si="0"/>
        <v>-4745</v>
      </c>
      <c r="J44" s="89">
        <f t="shared" si="1"/>
        <v>201</v>
      </c>
      <c r="M44" s="89">
        <f t="shared" si="2"/>
        <v>0.44950530035566771</v>
      </c>
    </row>
    <row r="45" spans="1:14" x14ac:dyDescent="0.25">
      <c r="A45" s="40">
        <v>3117</v>
      </c>
      <c r="B45" s="43"/>
      <c r="C45" s="51" t="s">
        <v>123</v>
      </c>
      <c r="D45" s="51"/>
      <c r="E45" s="87">
        <v>21352.167208333332</v>
      </c>
      <c r="F45" s="87">
        <v>21352</v>
      </c>
      <c r="G45" s="87">
        <v>16968</v>
      </c>
      <c r="H45" s="88">
        <v>13259</v>
      </c>
      <c r="I45" s="80">
        <f t="shared" si="0"/>
        <v>4384</v>
      </c>
      <c r="J45" s="89">
        <f t="shared" si="1"/>
        <v>8093</v>
      </c>
      <c r="M45" s="89">
        <f t="shared" si="2"/>
        <v>0.16720833333238261</v>
      </c>
      <c r="N45" t="s">
        <v>343</v>
      </c>
    </row>
    <row r="46" spans="1:14" x14ac:dyDescent="0.25">
      <c r="A46" s="40">
        <v>3121</v>
      </c>
      <c r="B46" s="43"/>
      <c r="C46" s="51" t="s">
        <v>124</v>
      </c>
      <c r="D46" s="51"/>
      <c r="E46" s="87">
        <v>34628.649778076659</v>
      </c>
      <c r="F46" s="87">
        <v>34629</v>
      </c>
      <c r="G46" s="87">
        <v>31169</v>
      </c>
      <c r="H46" s="88">
        <v>30385</v>
      </c>
      <c r="I46" s="80">
        <f t="shared" si="0"/>
        <v>3460</v>
      </c>
      <c r="J46" s="89">
        <f t="shared" si="1"/>
        <v>4244</v>
      </c>
      <c r="M46" s="89">
        <f t="shared" si="2"/>
        <v>-0.35022192334145075</v>
      </c>
    </row>
    <row r="47" spans="1:14" x14ac:dyDescent="0.25">
      <c r="A47" s="40">
        <v>4311</v>
      </c>
      <c r="B47" s="43"/>
      <c r="C47" s="51" t="s">
        <v>111</v>
      </c>
      <c r="D47" s="51"/>
      <c r="E47" s="87">
        <v>22746.28634408602</v>
      </c>
      <c r="F47" s="87">
        <v>22746</v>
      </c>
      <c r="G47" s="87">
        <v>21207</v>
      </c>
      <c r="H47" s="88">
        <v>19764</v>
      </c>
      <c r="I47" s="80">
        <f t="shared" si="0"/>
        <v>1539</v>
      </c>
      <c r="J47" s="89">
        <f t="shared" si="1"/>
        <v>2982</v>
      </c>
      <c r="M47" s="89">
        <f t="shared" si="2"/>
        <v>0.28634408602010808</v>
      </c>
    </row>
    <row r="48" spans="1:14" x14ac:dyDescent="0.25">
      <c r="A48" s="40">
        <v>7542</v>
      </c>
      <c r="B48" s="43"/>
      <c r="C48" s="51" t="s">
        <v>129</v>
      </c>
      <c r="D48" s="51"/>
      <c r="E48" s="87">
        <v>20384.212023182296</v>
      </c>
      <c r="F48" s="87">
        <v>20384</v>
      </c>
      <c r="G48" s="87">
        <v>14392</v>
      </c>
      <c r="H48" s="88">
        <v>8999</v>
      </c>
      <c r="I48" s="80">
        <f t="shared" si="0"/>
        <v>5992</v>
      </c>
      <c r="J48" s="89">
        <f t="shared" si="1"/>
        <v>11385</v>
      </c>
      <c r="M48" s="89">
        <f t="shared" si="2"/>
        <v>0.21202318229552475</v>
      </c>
    </row>
    <row r="49" spans="1:13" x14ac:dyDescent="0.25">
      <c r="A49" s="40">
        <v>8111</v>
      </c>
      <c r="B49" s="43"/>
      <c r="C49" s="51" t="s">
        <v>125</v>
      </c>
      <c r="D49" s="51"/>
      <c r="E49" s="87">
        <v>18843.607473045824</v>
      </c>
      <c r="F49" s="87">
        <v>18844</v>
      </c>
      <c r="G49" s="87">
        <v>15041</v>
      </c>
      <c r="H49" s="88">
        <v>13279</v>
      </c>
      <c r="I49" s="80">
        <f t="shared" si="0"/>
        <v>3803</v>
      </c>
      <c r="J49" s="89">
        <f t="shared" si="1"/>
        <v>5565</v>
      </c>
      <c r="M49" s="89">
        <f t="shared" si="2"/>
        <v>-0.3925269541759917</v>
      </c>
    </row>
    <row r="50" spans="1:13" x14ac:dyDescent="0.25">
      <c r="A50" s="40">
        <v>8112</v>
      </c>
      <c r="B50" s="43"/>
      <c r="C50" s="51" t="s">
        <v>126</v>
      </c>
      <c r="D50" s="51"/>
      <c r="E50" s="87">
        <v>18735.918714053176</v>
      </c>
      <c r="F50" s="87">
        <v>18736</v>
      </c>
      <c r="G50" s="87">
        <v>14053</v>
      </c>
      <c r="H50" s="88">
        <v>17744</v>
      </c>
      <c r="I50" s="80">
        <f t="shared" si="0"/>
        <v>4683</v>
      </c>
      <c r="J50" s="89">
        <f t="shared" si="1"/>
        <v>992</v>
      </c>
      <c r="M50" s="89">
        <f t="shared" si="2"/>
        <v>-8.1285946824209532E-2</v>
      </c>
    </row>
    <row r="51" spans="1:13" x14ac:dyDescent="0.25">
      <c r="A51" s="44">
        <v>9000</v>
      </c>
      <c r="B51" s="41" t="s">
        <v>115</v>
      </c>
      <c r="C51" s="46" t="s">
        <v>116</v>
      </c>
      <c r="D51" s="46"/>
      <c r="E51" s="87">
        <v>15293.825590158829</v>
      </c>
      <c r="F51" s="87">
        <v>15294</v>
      </c>
      <c r="G51" s="87" t="s">
        <v>107</v>
      </c>
      <c r="H51" s="88" t="s">
        <v>107</v>
      </c>
      <c r="I51" s="80" t="e">
        <f t="shared" si="0"/>
        <v>#VALUE!</v>
      </c>
      <c r="J51" s="89" t="e">
        <f t="shared" si="1"/>
        <v>#VALUE!</v>
      </c>
      <c r="M51" s="89">
        <f t="shared" si="2"/>
        <v>-0.17440984117092739</v>
      </c>
    </row>
    <row r="52" spans="1:13" ht="25.5" x14ac:dyDescent="0.25">
      <c r="A52" s="44">
        <v>9400</v>
      </c>
      <c r="B52" s="41" t="s">
        <v>115</v>
      </c>
      <c r="C52" s="46" t="s">
        <v>340</v>
      </c>
      <c r="D52" s="46"/>
      <c r="E52" s="87"/>
      <c r="F52" s="87" t="s">
        <v>107</v>
      </c>
      <c r="G52" s="87">
        <v>11246</v>
      </c>
      <c r="H52" s="88">
        <v>8779</v>
      </c>
      <c r="I52" s="80" t="e">
        <f t="shared" si="0"/>
        <v>#VALUE!</v>
      </c>
      <c r="J52" s="89" t="e">
        <f t="shared" si="1"/>
        <v>#VALUE!</v>
      </c>
      <c r="M52" s="89" t="e">
        <f t="shared" si="2"/>
        <v>#VALUE!</v>
      </c>
    </row>
    <row r="53" spans="1:13" ht="9.9499999999999993" customHeight="1" x14ac:dyDescent="0.25">
      <c r="A53" s="47"/>
      <c r="B53" s="45"/>
      <c r="C53" s="46"/>
      <c r="D53" s="46"/>
      <c r="E53" s="87"/>
      <c r="F53" s="87"/>
      <c r="G53" s="87"/>
      <c r="H53" s="88"/>
      <c r="I53" s="80">
        <f t="shared" si="0"/>
        <v>0</v>
      </c>
      <c r="J53" s="89">
        <f t="shared" si="1"/>
        <v>0</v>
      </c>
      <c r="M53" s="89">
        <f t="shared" si="2"/>
        <v>0</v>
      </c>
    </row>
    <row r="54" spans="1:13" x14ac:dyDescent="0.25">
      <c r="A54" s="36" t="s">
        <v>2</v>
      </c>
      <c r="B54" s="55"/>
      <c r="C54" s="38" t="s">
        <v>344</v>
      </c>
      <c r="D54" s="38"/>
      <c r="E54" s="97"/>
      <c r="F54" s="97"/>
      <c r="G54" s="97"/>
      <c r="H54" s="88"/>
      <c r="I54" s="80">
        <f t="shared" si="0"/>
        <v>0</v>
      </c>
      <c r="J54" s="89">
        <f t="shared" si="1"/>
        <v>0</v>
      </c>
      <c r="M54" s="89">
        <f t="shared" si="2"/>
        <v>0</v>
      </c>
    </row>
    <row r="55" spans="1:13" x14ac:dyDescent="0.25">
      <c r="A55" s="40">
        <v>751</v>
      </c>
      <c r="B55" s="43"/>
      <c r="C55" s="51" t="s">
        <v>134</v>
      </c>
      <c r="D55" s="51"/>
      <c r="E55" s="87" t="s">
        <v>107</v>
      </c>
      <c r="F55" s="87" t="s">
        <v>107</v>
      </c>
      <c r="G55" s="87">
        <v>12445</v>
      </c>
      <c r="H55" s="88">
        <v>12196</v>
      </c>
      <c r="I55" s="80" t="e">
        <f t="shared" si="0"/>
        <v>#VALUE!</v>
      </c>
      <c r="J55" s="89" t="e">
        <f t="shared" si="1"/>
        <v>#VALUE!</v>
      </c>
      <c r="M55" s="89" t="e">
        <f t="shared" si="2"/>
        <v>#VALUE!</v>
      </c>
    </row>
    <row r="56" spans="1:13" x14ac:dyDescent="0.25">
      <c r="A56" s="40">
        <v>2145</v>
      </c>
      <c r="B56" s="43"/>
      <c r="C56" s="51" t="s">
        <v>130</v>
      </c>
      <c r="D56" s="94">
        <v>34961.077189819727</v>
      </c>
      <c r="E56" s="87">
        <v>29503.489004282656</v>
      </c>
      <c r="F56" s="87">
        <v>29503</v>
      </c>
      <c r="G56" s="87">
        <v>22185</v>
      </c>
      <c r="H56" s="88">
        <v>24219</v>
      </c>
      <c r="I56" s="80">
        <f t="shared" si="0"/>
        <v>7318</v>
      </c>
      <c r="J56" s="89">
        <f t="shared" si="1"/>
        <v>5284</v>
      </c>
      <c r="M56" s="89">
        <f t="shared" si="2"/>
        <v>0.48900428265551454</v>
      </c>
    </row>
    <row r="57" spans="1:13" x14ac:dyDescent="0.25">
      <c r="A57" s="40">
        <v>3116</v>
      </c>
      <c r="B57" s="43"/>
      <c r="C57" s="51" t="s">
        <v>131</v>
      </c>
      <c r="D57" s="94">
        <v>33946.504689527341</v>
      </c>
      <c r="E57" s="95">
        <v>38891.967385740405</v>
      </c>
      <c r="F57" s="99">
        <v>38640</v>
      </c>
      <c r="G57" s="87">
        <v>16903</v>
      </c>
      <c r="H57" s="88">
        <v>18233</v>
      </c>
      <c r="I57" s="80">
        <f t="shared" si="0"/>
        <v>21737</v>
      </c>
      <c r="J57" s="89">
        <f t="shared" si="1"/>
        <v>20407</v>
      </c>
      <c r="K57" t="s">
        <v>345</v>
      </c>
      <c r="M57" s="89">
        <f t="shared" si="2"/>
        <v>251.96738574040501</v>
      </c>
    </row>
    <row r="58" spans="1:13" x14ac:dyDescent="0.25">
      <c r="A58" s="40">
        <v>3122</v>
      </c>
      <c r="B58" s="43"/>
      <c r="C58" s="51" t="s">
        <v>132</v>
      </c>
      <c r="D58" s="51"/>
      <c r="E58" s="87">
        <v>28045.715394305211</v>
      </c>
      <c r="F58" s="87">
        <v>28046</v>
      </c>
      <c r="G58" s="87">
        <v>23007</v>
      </c>
      <c r="H58" s="88">
        <v>22333</v>
      </c>
      <c r="I58" s="80">
        <f t="shared" si="0"/>
        <v>5039</v>
      </c>
      <c r="J58" s="89">
        <f t="shared" si="1"/>
        <v>5713</v>
      </c>
      <c r="M58" s="89">
        <f t="shared" si="2"/>
        <v>-0.28460569478920661</v>
      </c>
    </row>
    <row r="59" spans="1:13" ht="38.25" x14ac:dyDescent="0.25">
      <c r="A59" s="44">
        <v>3257</v>
      </c>
      <c r="B59" s="45"/>
      <c r="C59" s="46" t="s">
        <v>346</v>
      </c>
      <c r="D59" s="46"/>
      <c r="E59" s="87">
        <v>17837.070662643182</v>
      </c>
      <c r="F59" s="87">
        <v>17837</v>
      </c>
      <c r="G59" s="87">
        <v>16464</v>
      </c>
      <c r="H59" s="88">
        <v>16823</v>
      </c>
      <c r="I59" s="80">
        <f t="shared" si="0"/>
        <v>1373</v>
      </c>
      <c r="J59" s="89">
        <f t="shared" si="1"/>
        <v>1014</v>
      </c>
      <c r="M59" s="89">
        <f t="shared" si="2"/>
        <v>7.0662643182004103E-2</v>
      </c>
    </row>
    <row r="60" spans="1:13" x14ac:dyDescent="0.25">
      <c r="A60" s="40">
        <v>4311</v>
      </c>
      <c r="B60" s="43"/>
      <c r="C60" s="51" t="s">
        <v>111</v>
      </c>
      <c r="D60" s="51"/>
      <c r="E60" s="87">
        <v>17791.438420126673</v>
      </c>
      <c r="F60" s="90">
        <v>17791</v>
      </c>
      <c r="G60" s="87">
        <v>21924</v>
      </c>
      <c r="H60" s="88">
        <v>16001</v>
      </c>
      <c r="I60" s="80">
        <f t="shared" si="0"/>
        <v>-4133</v>
      </c>
      <c r="J60" s="89">
        <f t="shared" si="1"/>
        <v>1790</v>
      </c>
      <c r="M60" s="89">
        <f t="shared" si="2"/>
        <v>0.43842012667300878</v>
      </c>
    </row>
    <row r="61" spans="1:13" x14ac:dyDescent="0.25">
      <c r="A61" s="40">
        <v>4322</v>
      </c>
      <c r="B61" s="43"/>
      <c r="C61" s="51" t="s">
        <v>347</v>
      </c>
      <c r="D61" s="51"/>
      <c r="E61" s="87">
        <v>16347.472230613163</v>
      </c>
      <c r="F61" s="87">
        <v>16347</v>
      </c>
      <c r="G61" s="87">
        <v>14936</v>
      </c>
      <c r="H61" s="88">
        <v>12239</v>
      </c>
      <c r="I61" s="80">
        <f t="shared" si="0"/>
        <v>1411</v>
      </c>
      <c r="J61" s="89">
        <f t="shared" si="1"/>
        <v>4108</v>
      </c>
      <c r="M61" s="89">
        <f t="shared" si="2"/>
        <v>0.47223061316253734</v>
      </c>
    </row>
    <row r="62" spans="1:13" x14ac:dyDescent="0.25">
      <c r="A62" s="40">
        <v>7510</v>
      </c>
      <c r="B62" s="43"/>
      <c r="C62" s="51" t="s">
        <v>134</v>
      </c>
      <c r="D62" s="51"/>
      <c r="E62" s="87">
        <v>14246.575390830218</v>
      </c>
      <c r="F62" s="87">
        <v>14247</v>
      </c>
      <c r="G62" s="87" t="s">
        <v>107</v>
      </c>
      <c r="H62" s="88" t="s">
        <v>107</v>
      </c>
      <c r="I62" s="80" t="e">
        <f t="shared" si="0"/>
        <v>#VALUE!</v>
      </c>
      <c r="J62" s="89" t="e">
        <f t="shared" si="1"/>
        <v>#VALUE!</v>
      </c>
      <c r="M62" s="89">
        <f t="shared" si="2"/>
        <v>-0.42460916978234309</v>
      </c>
    </row>
    <row r="63" spans="1:13" x14ac:dyDescent="0.25">
      <c r="A63" s="44">
        <v>8160</v>
      </c>
      <c r="B63" s="45"/>
      <c r="C63" s="46" t="s">
        <v>135</v>
      </c>
      <c r="D63" s="46"/>
      <c r="E63" s="87">
        <v>15691.43710692825</v>
      </c>
      <c r="F63" s="87">
        <v>15691</v>
      </c>
      <c r="G63" s="87">
        <v>13824</v>
      </c>
      <c r="H63" s="88">
        <v>13425</v>
      </c>
      <c r="I63" s="80">
        <f t="shared" si="0"/>
        <v>1867</v>
      </c>
      <c r="J63" s="89">
        <f t="shared" si="1"/>
        <v>2266</v>
      </c>
      <c r="M63" s="89">
        <f t="shared" si="2"/>
        <v>0.43710692824970465</v>
      </c>
    </row>
    <row r="64" spans="1:13" x14ac:dyDescent="0.25">
      <c r="A64" s="44">
        <v>9000</v>
      </c>
      <c r="B64" s="41" t="s">
        <v>115</v>
      </c>
      <c r="C64" s="46" t="s">
        <v>116</v>
      </c>
      <c r="D64" s="46"/>
      <c r="E64" s="87">
        <v>11372.925972810055</v>
      </c>
      <c r="F64" s="87">
        <v>11373</v>
      </c>
      <c r="G64" s="87" t="s">
        <v>107</v>
      </c>
      <c r="H64" s="88" t="s">
        <v>107</v>
      </c>
      <c r="I64" s="80" t="e">
        <f t="shared" si="0"/>
        <v>#VALUE!</v>
      </c>
      <c r="J64" s="89" t="e">
        <f t="shared" si="1"/>
        <v>#VALUE!</v>
      </c>
      <c r="M64" s="89">
        <f t="shared" si="2"/>
        <v>-7.4027189944899874E-2</v>
      </c>
    </row>
    <row r="65" spans="1:14" ht="25.5" x14ac:dyDescent="0.25">
      <c r="A65" s="44">
        <v>9400</v>
      </c>
      <c r="B65" s="41" t="s">
        <v>115</v>
      </c>
      <c r="C65" s="46" t="s">
        <v>340</v>
      </c>
      <c r="D65" s="46"/>
      <c r="E65" s="87"/>
      <c r="F65" s="87" t="s">
        <v>107</v>
      </c>
      <c r="G65" s="87">
        <v>12200</v>
      </c>
      <c r="H65" s="88">
        <v>10603</v>
      </c>
      <c r="I65" s="80" t="e">
        <f t="shared" si="0"/>
        <v>#VALUE!</v>
      </c>
      <c r="J65" s="89" t="e">
        <f t="shared" si="1"/>
        <v>#VALUE!</v>
      </c>
      <c r="M65" s="89" t="e">
        <f t="shared" si="2"/>
        <v>#VALUE!</v>
      </c>
    </row>
    <row r="66" spans="1:14" ht="9.9499999999999993" customHeight="1" x14ac:dyDescent="0.25">
      <c r="A66" s="56"/>
      <c r="B66" s="57"/>
      <c r="C66" s="57"/>
      <c r="D66" s="57"/>
      <c r="E66" s="57"/>
      <c r="F66" s="57"/>
      <c r="G66" s="57"/>
      <c r="H66" s="88"/>
      <c r="I66" s="80">
        <f t="shared" si="0"/>
        <v>0</v>
      </c>
      <c r="J66" s="89">
        <f t="shared" si="1"/>
        <v>0</v>
      </c>
      <c r="M66" s="89">
        <f t="shared" si="2"/>
        <v>0</v>
      </c>
    </row>
    <row r="67" spans="1:14" x14ac:dyDescent="0.25">
      <c r="A67" s="36" t="s">
        <v>3</v>
      </c>
      <c r="B67" s="55"/>
      <c r="C67" s="38" t="s">
        <v>50</v>
      </c>
      <c r="D67" s="38"/>
      <c r="E67" s="57"/>
      <c r="F67" s="57"/>
      <c r="G67" s="57"/>
      <c r="H67" s="88"/>
      <c r="I67" s="80">
        <f t="shared" si="0"/>
        <v>0</v>
      </c>
      <c r="J67" s="89">
        <f t="shared" si="1"/>
        <v>0</v>
      </c>
      <c r="M67" s="89">
        <f t="shared" si="2"/>
        <v>0</v>
      </c>
    </row>
    <row r="68" spans="1:14" x14ac:dyDescent="0.25">
      <c r="A68" s="40">
        <v>751</v>
      </c>
      <c r="B68" s="43"/>
      <c r="C68" s="51" t="s">
        <v>134</v>
      </c>
      <c r="D68" s="51"/>
      <c r="E68" s="87" t="s">
        <v>107</v>
      </c>
      <c r="F68" s="87" t="s">
        <v>107</v>
      </c>
      <c r="G68" s="87" t="s">
        <v>107</v>
      </c>
      <c r="H68" s="88">
        <v>16043</v>
      </c>
      <c r="I68" s="80" t="e">
        <f t="shared" si="0"/>
        <v>#VALUE!</v>
      </c>
      <c r="J68" s="89" t="e">
        <f t="shared" si="1"/>
        <v>#VALUE!</v>
      </c>
      <c r="M68" s="89" t="e">
        <f t="shared" si="2"/>
        <v>#VALUE!</v>
      </c>
    </row>
    <row r="69" spans="1:14" x14ac:dyDescent="0.25">
      <c r="A69" s="40">
        <v>2145</v>
      </c>
      <c r="B69" s="43"/>
      <c r="C69" s="51" t="s">
        <v>130</v>
      </c>
      <c r="D69" s="51"/>
      <c r="E69" s="87">
        <v>26033</v>
      </c>
      <c r="F69" s="90">
        <v>26033</v>
      </c>
      <c r="G69" s="87" t="s">
        <v>107</v>
      </c>
      <c r="H69" s="88">
        <v>30989</v>
      </c>
      <c r="I69" s="80" t="e">
        <f t="shared" si="0"/>
        <v>#VALUE!</v>
      </c>
      <c r="J69" s="89">
        <f t="shared" si="1"/>
        <v>-4956</v>
      </c>
      <c r="M69" s="89">
        <f t="shared" si="2"/>
        <v>0</v>
      </c>
    </row>
    <row r="70" spans="1:14" x14ac:dyDescent="0.25">
      <c r="A70" s="40">
        <v>3116</v>
      </c>
      <c r="B70" s="43"/>
      <c r="C70" s="51" t="s">
        <v>131</v>
      </c>
      <c r="D70" s="51"/>
      <c r="E70" s="87">
        <v>20804</v>
      </c>
      <c r="F70" s="87">
        <v>20804</v>
      </c>
      <c r="G70" s="87" t="s">
        <v>107</v>
      </c>
      <c r="H70" s="88">
        <v>20374</v>
      </c>
      <c r="I70" s="80" t="e">
        <f t="shared" si="0"/>
        <v>#VALUE!</v>
      </c>
      <c r="J70" s="89">
        <f t="shared" si="1"/>
        <v>430</v>
      </c>
      <c r="M70" s="89">
        <f t="shared" si="2"/>
        <v>0</v>
      </c>
    </row>
    <row r="71" spans="1:14" x14ac:dyDescent="0.25">
      <c r="A71" s="40">
        <v>3122</v>
      </c>
      <c r="B71" s="43"/>
      <c r="C71" s="51" t="s">
        <v>132</v>
      </c>
      <c r="D71" s="51"/>
      <c r="E71" s="87">
        <v>36398</v>
      </c>
      <c r="F71" s="99">
        <v>36398</v>
      </c>
      <c r="G71" s="87" t="s">
        <v>107</v>
      </c>
      <c r="H71" s="88">
        <v>27822</v>
      </c>
      <c r="I71" s="80" t="e">
        <f t="shared" si="0"/>
        <v>#VALUE!</v>
      </c>
      <c r="J71" s="89">
        <f t="shared" si="1"/>
        <v>8576</v>
      </c>
      <c r="M71" s="89">
        <f t="shared" si="2"/>
        <v>0</v>
      </c>
    </row>
    <row r="72" spans="1:14" ht="38.25" x14ac:dyDescent="0.25">
      <c r="A72" s="44">
        <v>3257</v>
      </c>
      <c r="B72" s="45"/>
      <c r="C72" s="46" t="s">
        <v>346</v>
      </c>
      <c r="D72" s="46"/>
      <c r="E72" s="87">
        <v>18170</v>
      </c>
      <c r="F72" s="87">
        <v>18170</v>
      </c>
      <c r="G72" s="87" t="s">
        <v>107</v>
      </c>
      <c r="H72" s="88">
        <v>17206</v>
      </c>
      <c r="I72" s="80" t="e">
        <f t="shared" si="0"/>
        <v>#VALUE!</v>
      </c>
      <c r="J72" s="89">
        <f t="shared" si="1"/>
        <v>964</v>
      </c>
      <c r="M72" s="89">
        <f t="shared" si="2"/>
        <v>0</v>
      </c>
    </row>
    <row r="73" spans="1:14" x14ac:dyDescent="0.25">
      <c r="A73" s="40">
        <v>4311</v>
      </c>
      <c r="B73" s="43"/>
      <c r="C73" s="51" t="s">
        <v>111</v>
      </c>
      <c r="D73" s="51"/>
      <c r="E73" s="87">
        <v>20140</v>
      </c>
      <c r="F73" s="87">
        <v>20140</v>
      </c>
      <c r="G73" s="87" t="s">
        <v>107</v>
      </c>
      <c r="H73" s="88">
        <v>17849</v>
      </c>
      <c r="I73" s="80" t="e">
        <f t="shared" si="0"/>
        <v>#VALUE!</v>
      </c>
      <c r="J73" s="89">
        <f t="shared" si="1"/>
        <v>2291</v>
      </c>
      <c r="M73" s="89">
        <f t="shared" si="2"/>
        <v>0</v>
      </c>
      <c r="N73" t="s">
        <v>348</v>
      </c>
    </row>
    <row r="74" spans="1:14" x14ac:dyDescent="0.25">
      <c r="A74" s="40">
        <v>4322</v>
      </c>
      <c r="B74" s="43"/>
      <c r="C74" s="51" t="s">
        <v>347</v>
      </c>
      <c r="D74" s="51"/>
      <c r="E74" s="87">
        <v>15890</v>
      </c>
      <c r="F74" s="87">
        <v>15890</v>
      </c>
      <c r="G74" s="87" t="s">
        <v>107</v>
      </c>
      <c r="H74" s="88">
        <v>15041</v>
      </c>
      <c r="I74" s="80" t="e">
        <f t="shared" ref="I74:I89" si="3">F74-G74</f>
        <v>#VALUE!</v>
      </c>
      <c r="J74" s="89">
        <f t="shared" ref="J74:J89" si="4">F74-H74</f>
        <v>849</v>
      </c>
      <c r="M74" s="89">
        <f t="shared" ref="M74:M141" si="5">E74-F74</f>
        <v>0</v>
      </c>
    </row>
    <row r="75" spans="1:14" x14ac:dyDescent="0.25">
      <c r="A75" s="40">
        <v>7510</v>
      </c>
      <c r="B75" s="43"/>
      <c r="C75" s="51" t="s">
        <v>134</v>
      </c>
      <c r="D75" s="51"/>
      <c r="E75" s="87">
        <v>17443</v>
      </c>
      <c r="F75" s="87">
        <v>17443</v>
      </c>
      <c r="G75" s="87" t="s">
        <v>107</v>
      </c>
      <c r="H75" s="88" t="s">
        <v>107</v>
      </c>
      <c r="I75" s="80" t="e">
        <f t="shared" si="3"/>
        <v>#VALUE!</v>
      </c>
      <c r="J75" s="89" t="e">
        <f t="shared" si="4"/>
        <v>#VALUE!</v>
      </c>
      <c r="M75" s="89">
        <f t="shared" si="5"/>
        <v>0</v>
      </c>
    </row>
    <row r="76" spans="1:14" x14ac:dyDescent="0.25">
      <c r="A76" s="44">
        <v>8160</v>
      </c>
      <c r="B76" s="45"/>
      <c r="C76" s="46" t="s">
        <v>135</v>
      </c>
      <c r="D76" s="46"/>
      <c r="E76" s="87">
        <v>18141</v>
      </c>
      <c r="F76" s="87">
        <v>18141</v>
      </c>
      <c r="G76" s="87" t="s">
        <v>107</v>
      </c>
      <c r="H76" s="88">
        <v>13734</v>
      </c>
      <c r="I76" s="80" t="e">
        <f t="shared" si="3"/>
        <v>#VALUE!</v>
      </c>
      <c r="J76" s="89">
        <f t="shared" si="4"/>
        <v>4407</v>
      </c>
      <c r="M76" s="89">
        <f t="shared" si="5"/>
        <v>0</v>
      </c>
    </row>
    <row r="77" spans="1:14" x14ac:dyDescent="0.25">
      <c r="A77" s="44">
        <v>9000</v>
      </c>
      <c r="B77" s="41" t="s">
        <v>115</v>
      </c>
      <c r="C77" s="46" t="s">
        <v>116</v>
      </c>
      <c r="D77" s="46"/>
      <c r="E77" s="87">
        <v>16794</v>
      </c>
      <c r="F77" s="87">
        <v>16794</v>
      </c>
      <c r="G77" s="87" t="s">
        <v>107</v>
      </c>
      <c r="H77" s="88" t="s">
        <v>107</v>
      </c>
      <c r="I77" s="80" t="e">
        <f t="shared" si="3"/>
        <v>#VALUE!</v>
      </c>
      <c r="J77" s="89" t="e">
        <f t="shared" si="4"/>
        <v>#VALUE!</v>
      </c>
      <c r="M77" s="89">
        <f t="shared" si="5"/>
        <v>0</v>
      </c>
    </row>
    <row r="78" spans="1:14" ht="25.5" x14ac:dyDescent="0.25">
      <c r="A78" s="44">
        <v>9400</v>
      </c>
      <c r="B78" s="41" t="s">
        <v>115</v>
      </c>
      <c r="C78" s="46" t="s">
        <v>340</v>
      </c>
      <c r="D78" s="46"/>
      <c r="E78" s="87" t="s">
        <v>107</v>
      </c>
      <c r="F78" s="87" t="s">
        <v>107</v>
      </c>
      <c r="G78" s="87" t="s">
        <v>107</v>
      </c>
      <c r="H78" s="88">
        <v>11901</v>
      </c>
      <c r="I78" s="80" t="e">
        <f t="shared" si="3"/>
        <v>#VALUE!</v>
      </c>
      <c r="J78" s="89" t="e">
        <f t="shared" si="4"/>
        <v>#VALUE!</v>
      </c>
      <c r="M78" s="89" t="e">
        <f t="shared" si="5"/>
        <v>#VALUE!</v>
      </c>
    </row>
    <row r="79" spans="1:14" x14ac:dyDescent="0.25">
      <c r="A79" s="56"/>
      <c r="B79" s="57"/>
      <c r="C79" s="57"/>
      <c r="D79" s="57"/>
      <c r="E79" s="57"/>
      <c r="F79" s="87"/>
      <c r="G79" s="57"/>
      <c r="H79" s="88"/>
      <c r="I79" s="80">
        <f t="shared" si="3"/>
        <v>0</v>
      </c>
      <c r="J79" s="89">
        <f t="shared" si="4"/>
        <v>0</v>
      </c>
      <c r="M79" s="89">
        <f t="shared" si="5"/>
        <v>0</v>
      </c>
    </row>
    <row r="80" spans="1:14" x14ac:dyDescent="0.25">
      <c r="A80" s="48" t="s">
        <v>4</v>
      </c>
      <c r="B80" s="49"/>
      <c r="C80" s="58" t="s">
        <v>51</v>
      </c>
      <c r="D80" s="58"/>
      <c r="E80" s="100"/>
      <c r="F80" s="87"/>
      <c r="G80" s="100"/>
      <c r="H80" s="88"/>
      <c r="I80" s="80">
        <f t="shared" si="3"/>
        <v>0</v>
      </c>
      <c r="J80" s="89">
        <f t="shared" si="4"/>
        <v>0</v>
      </c>
      <c r="M80" s="89">
        <f t="shared" si="5"/>
        <v>0</v>
      </c>
    </row>
    <row r="81" spans="1:13" x14ac:dyDescent="0.25">
      <c r="A81" s="40">
        <v>3122</v>
      </c>
      <c r="B81" s="43"/>
      <c r="C81" s="42" t="s">
        <v>132</v>
      </c>
      <c r="D81" s="94">
        <v>20683.017336065575</v>
      </c>
      <c r="E81" s="95">
        <v>19544.963525046383</v>
      </c>
      <c r="F81" s="90">
        <v>20683</v>
      </c>
      <c r="G81" s="87">
        <v>23775</v>
      </c>
      <c r="H81" s="88">
        <v>16968</v>
      </c>
      <c r="I81" s="80">
        <f t="shared" si="3"/>
        <v>-3092</v>
      </c>
      <c r="J81" s="89">
        <f t="shared" si="4"/>
        <v>3715</v>
      </c>
      <c r="M81" s="89">
        <f t="shared" si="5"/>
        <v>-1138.0364749536166</v>
      </c>
    </row>
    <row r="82" spans="1:13" ht="38.25" x14ac:dyDescent="0.25">
      <c r="A82" s="44">
        <v>3257</v>
      </c>
      <c r="B82" s="45"/>
      <c r="C82" s="46" t="s">
        <v>346</v>
      </c>
      <c r="D82" s="46"/>
      <c r="E82" s="87">
        <v>15100.665267857144</v>
      </c>
      <c r="F82" s="87">
        <v>15101</v>
      </c>
      <c r="G82" s="87">
        <v>13606</v>
      </c>
      <c r="H82" s="88">
        <v>13011</v>
      </c>
      <c r="I82" s="80">
        <f t="shared" si="3"/>
        <v>1495</v>
      </c>
      <c r="J82" s="89">
        <f t="shared" si="4"/>
        <v>2090</v>
      </c>
      <c r="M82" s="89">
        <f t="shared" si="5"/>
        <v>-0.33473214285550057</v>
      </c>
    </row>
    <row r="83" spans="1:13" x14ac:dyDescent="0.25">
      <c r="A83" s="40">
        <v>4311</v>
      </c>
      <c r="B83" s="43"/>
      <c r="C83" s="51" t="s">
        <v>111</v>
      </c>
      <c r="D83" s="51"/>
      <c r="E83" s="87">
        <v>17693.415948553058</v>
      </c>
      <c r="F83" s="87">
        <v>17693</v>
      </c>
      <c r="G83" s="87">
        <v>17230</v>
      </c>
      <c r="H83" s="88">
        <v>16618</v>
      </c>
      <c r="I83" s="80">
        <f t="shared" si="3"/>
        <v>463</v>
      </c>
      <c r="J83" s="89">
        <f t="shared" si="4"/>
        <v>1075</v>
      </c>
      <c r="M83" s="89">
        <f t="shared" si="5"/>
        <v>0.41594855305811507</v>
      </c>
    </row>
    <row r="84" spans="1:13" ht="26.25" x14ac:dyDescent="0.25">
      <c r="A84" s="40">
        <v>7318</v>
      </c>
      <c r="B84" s="43"/>
      <c r="C84" s="50" t="s">
        <v>136</v>
      </c>
      <c r="D84" s="50"/>
      <c r="E84" s="87">
        <v>13911.175861159931</v>
      </c>
      <c r="F84" s="90">
        <v>13911</v>
      </c>
      <c r="G84" s="87">
        <v>14957</v>
      </c>
      <c r="H84" s="88">
        <v>12196</v>
      </c>
      <c r="I84" s="80">
        <f t="shared" si="3"/>
        <v>-1046</v>
      </c>
      <c r="J84" s="89">
        <f t="shared" si="4"/>
        <v>1715</v>
      </c>
      <c r="M84" s="89">
        <f t="shared" si="5"/>
        <v>0.17586115993071871</v>
      </c>
    </row>
    <row r="85" spans="1:13" x14ac:dyDescent="0.25">
      <c r="A85" s="40">
        <v>8151</v>
      </c>
      <c r="B85" s="43"/>
      <c r="C85" s="42" t="s">
        <v>137</v>
      </c>
      <c r="D85" s="42"/>
      <c r="E85" s="87">
        <v>11805.744976303316</v>
      </c>
      <c r="F85" s="87">
        <v>11806</v>
      </c>
      <c r="G85" s="87">
        <v>12051</v>
      </c>
      <c r="H85" s="88">
        <v>11751</v>
      </c>
      <c r="I85" s="80">
        <f t="shared" si="3"/>
        <v>-245</v>
      </c>
      <c r="J85" s="89">
        <f t="shared" si="4"/>
        <v>55</v>
      </c>
      <c r="M85" s="89">
        <f t="shared" si="5"/>
        <v>-0.2550236966835655</v>
      </c>
    </row>
    <row r="86" spans="1:13" x14ac:dyDescent="0.25">
      <c r="A86" s="44">
        <v>8152</v>
      </c>
      <c r="B86" s="45"/>
      <c r="C86" s="50" t="s">
        <v>138</v>
      </c>
      <c r="D86" s="50"/>
      <c r="E86" s="87">
        <v>12862.626515973478</v>
      </c>
      <c r="F86" s="87">
        <v>12863</v>
      </c>
      <c r="G86" s="87">
        <v>12305</v>
      </c>
      <c r="H86" s="88">
        <v>11307</v>
      </c>
      <c r="I86" s="80">
        <f t="shared" si="3"/>
        <v>558</v>
      </c>
      <c r="J86" s="89">
        <f t="shared" si="4"/>
        <v>1556</v>
      </c>
      <c r="M86" s="89">
        <f t="shared" si="5"/>
        <v>-0.3734840265224193</v>
      </c>
    </row>
    <row r="87" spans="1:13" x14ac:dyDescent="0.25">
      <c r="A87" s="40">
        <v>8154</v>
      </c>
      <c r="B87" s="43"/>
      <c r="C87" s="42" t="s">
        <v>139</v>
      </c>
      <c r="D87" s="42"/>
      <c r="E87" s="87">
        <v>12333.04399290151</v>
      </c>
      <c r="F87" s="90">
        <v>12333</v>
      </c>
      <c r="G87" s="87">
        <v>13512</v>
      </c>
      <c r="H87" s="88">
        <v>12056</v>
      </c>
      <c r="I87" s="80">
        <f t="shared" si="3"/>
        <v>-1179</v>
      </c>
      <c r="J87" s="89">
        <f t="shared" si="4"/>
        <v>277</v>
      </c>
      <c r="M87" s="89">
        <f t="shared" si="5"/>
        <v>4.3992901510137017E-2</v>
      </c>
    </row>
    <row r="88" spans="1:13" x14ac:dyDescent="0.25">
      <c r="A88" s="44">
        <v>9000</v>
      </c>
      <c r="B88" s="41" t="s">
        <v>115</v>
      </c>
      <c r="C88" s="50" t="s">
        <v>116</v>
      </c>
      <c r="D88" s="50"/>
      <c r="E88" s="87">
        <v>11537.219048817313</v>
      </c>
      <c r="F88" s="87">
        <v>11537</v>
      </c>
      <c r="G88" s="87" t="s">
        <v>107</v>
      </c>
      <c r="H88" s="88" t="s">
        <v>107</v>
      </c>
      <c r="I88" s="80" t="e">
        <f t="shared" si="3"/>
        <v>#VALUE!</v>
      </c>
      <c r="J88" s="89" t="e">
        <f t="shared" si="4"/>
        <v>#VALUE!</v>
      </c>
      <c r="M88" s="89">
        <f t="shared" si="5"/>
        <v>0.21904881731279602</v>
      </c>
    </row>
    <row r="89" spans="1:13" ht="26.25" x14ac:dyDescent="0.25">
      <c r="A89" s="59">
        <v>9400</v>
      </c>
      <c r="B89" s="60" t="s">
        <v>115</v>
      </c>
      <c r="C89" s="101" t="s">
        <v>340</v>
      </c>
      <c r="D89" s="101"/>
      <c r="E89" s="102" t="s">
        <v>107</v>
      </c>
      <c r="F89" s="102" t="s">
        <v>107</v>
      </c>
      <c r="G89" s="103">
        <v>12928</v>
      </c>
      <c r="H89" s="104">
        <v>10661</v>
      </c>
      <c r="I89" s="80" t="e">
        <f t="shared" si="3"/>
        <v>#VALUE!</v>
      </c>
      <c r="J89" s="89" t="e">
        <f t="shared" si="4"/>
        <v>#VALUE!</v>
      </c>
      <c r="M89" s="89" t="e">
        <f t="shared" si="5"/>
        <v>#VALUE!</v>
      </c>
    </row>
    <row r="90" spans="1:13" ht="30" customHeight="1" x14ac:dyDescent="0.25">
      <c r="A90" s="154" t="s">
        <v>349</v>
      </c>
      <c r="B90" s="154"/>
      <c r="C90" s="154"/>
      <c r="D90" s="154"/>
      <c r="E90" s="154"/>
      <c r="F90" s="154"/>
      <c r="G90" s="154"/>
      <c r="H90" s="154"/>
      <c r="I90" s="29"/>
    </row>
    <row r="91" spans="1:13" ht="26.25" customHeight="1" x14ac:dyDescent="0.25">
      <c r="A91" s="145" t="s">
        <v>330</v>
      </c>
      <c r="B91" s="145"/>
      <c r="C91" s="145"/>
      <c r="D91" s="145"/>
      <c r="E91" s="145"/>
      <c r="F91" s="145"/>
      <c r="G91" s="145"/>
      <c r="H91" s="145"/>
      <c r="I91" s="30"/>
    </row>
    <row r="92" spans="1:13" x14ac:dyDescent="0.25">
      <c r="A92" s="155"/>
      <c r="B92" s="155"/>
      <c r="C92" s="155"/>
      <c r="D92" s="155"/>
      <c r="E92" s="155"/>
      <c r="F92" s="155"/>
      <c r="G92" s="155"/>
      <c r="H92" s="155"/>
      <c r="I92" s="64"/>
    </row>
    <row r="93" spans="1:13" ht="36" customHeight="1" x14ac:dyDescent="0.25">
      <c r="A93" s="146" t="s">
        <v>108</v>
      </c>
      <c r="B93" s="156"/>
      <c r="C93" s="31" t="s">
        <v>109</v>
      </c>
      <c r="D93" s="31"/>
      <c r="E93" s="31" t="s">
        <v>332</v>
      </c>
      <c r="F93" s="77">
        <v>2022</v>
      </c>
      <c r="G93" s="77">
        <v>2020</v>
      </c>
      <c r="H93" s="77">
        <v>2018</v>
      </c>
      <c r="I93" s="57"/>
    </row>
    <row r="94" spans="1:13" ht="9.9499999999999993" customHeight="1" x14ac:dyDescent="0.25">
      <c r="A94" s="56"/>
      <c r="B94" s="57"/>
      <c r="C94" s="57"/>
      <c r="D94" s="57"/>
      <c r="E94" s="57"/>
      <c r="F94" s="105"/>
      <c r="G94" s="105"/>
      <c r="H94" s="106"/>
      <c r="I94" s="80"/>
      <c r="J94" s="89"/>
      <c r="M94" s="89">
        <f t="shared" si="5"/>
        <v>0</v>
      </c>
    </row>
    <row r="95" spans="1:13" x14ac:dyDescent="0.25">
      <c r="A95" s="48" t="s">
        <v>5</v>
      </c>
      <c r="B95" s="49"/>
      <c r="C95" s="38" t="s">
        <v>52</v>
      </c>
      <c r="D95" s="38"/>
      <c r="E95" s="107"/>
      <c r="F95" s="107"/>
      <c r="G95" s="107"/>
      <c r="H95" s="70"/>
      <c r="I95" s="80"/>
      <c r="J95" s="89"/>
      <c r="M95" s="89">
        <f t="shared" si="5"/>
        <v>0</v>
      </c>
    </row>
    <row r="96" spans="1:13" x14ac:dyDescent="0.25">
      <c r="A96" s="40">
        <v>3122</v>
      </c>
      <c r="B96" s="43"/>
      <c r="C96" s="42" t="s">
        <v>132</v>
      </c>
      <c r="D96" s="42"/>
      <c r="E96" s="105">
        <v>18139.15005865103</v>
      </c>
      <c r="F96" s="105">
        <v>18139</v>
      </c>
      <c r="G96" s="105">
        <v>18535</v>
      </c>
      <c r="H96" s="88">
        <v>16000</v>
      </c>
      <c r="I96" s="80">
        <f t="shared" ref="I96:I159" si="6">F96-G96</f>
        <v>-396</v>
      </c>
      <c r="J96" s="89">
        <f t="shared" ref="J96:J159" si="7">F96-H96</f>
        <v>2139</v>
      </c>
      <c r="M96" s="89">
        <f t="shared" si="5"/>
        <v>0.15005865103012184</v>
      </c>
    </row>
    <row r="97" spans="1:13" ht="38.25" x14ac:dyDescent="0.25">
      <c r="A97" s="44">
        <v>3257</v>
      </c>
      <c r="B97" s="45"/>
      <c r="C97" s="46" t="s">
        <v>346</v>
      </c>
      <c r="D97" s="46"/>
      <c r="E97" s="105">
        <v>12459.013164498141</v>
      </c>
      <c r="F97" s="105">
        <v>12459</v>
      </c>
      <c r="G97" s="105">
        <v>12353</v>
      </c>
      <c r="H97" s="88">
        <v>11611</v>
      </c>
      <c r="I97" s="80">
        <f t="shared" si="6"/>
        <v>106</v>
      </c>
      <c r="J97" s="89">
        <f t="shared" si="7"/>
        <v>848</v>
      </c>
      <c r="M97" s="89">
        <f t="shared" si="5"/>
        <v>1.3164498141122749E-2</v>
      </c>
    </row>
    <row r="98" spans="1:13" x14ac:dyDescent="0.25">
      <c r="A98" s="40">
        <v>4311</v>
      </c>
      <c r="B98" s="43"/>
      <c r="C98" s="42" t="s">
        <v>111</v>
      </c>
      <c r="D98" s="42"/>
      <c r="E98" s="105">
        <v>17470.068963675214</v>
      </c>
      <c r="F98" s="105">
        <v>17470</v>
      </c>
      <c r="G98" s="105">
        <v>16922</v>
      </c>
      <c r="H98" s="88">
        <v>16436</v>
      </c>
      <c r="I98" s="80">
        <f t="shared" si="6"/>
        <v>548</v>
      </c>
      <c r="J98" s="89">
        <f t="shared" si="7"/>
        <v>1034</v>
      </c>
      <c r="M98" s="89">
        <f t="shared" si="5"/>
        <v>6.8963675214035902E-2</v>
      </c>
    </row>
    <row r="99" spans="1:13" x14ac:dyDescent="0.25">
      <c r="A99" s="40">
        <v>4322</v>
      </c>
      <c r="B99" s="43"/>
      <c r="C99" s="42" t="s">
        <v>347</v>
      </c>
      <c r="D99" s="42"/>
      <c r="E99" s="105">
        <v>12902.513832838775</v>
      </c>
      <c r="F99" s="108">
        <v>12903</v>
      </c>
      <c r="G99" s="105">
        <v>14384</v>
      </c>
      <c r="H99" s="88">
        <v>12837</v>
      </c>
      <c r="I99" s="80">
        <f t="shared" si="6"/>
        <v>-1481</v>
      </c>
      <c r="J99" s="89">
        <f t="shared" si="7"/>
        <v>66</v>
      </c>
      <c r="M99" s="89">
        <f t="shared" si="5"/>
        <v>-0.4861671612252394</v>
      </c>
    </row>
    <row r="100" spans="1:13" x14ac:dyDescent="0.25">
      <c r="A100" s="40">
        <v>7531</v>
      </c>
      <c r="B100" s="43"/>
      <c r="C100" s="42" t="s">
        <v>140</v>
      </c>
      <c r="D100" s="42"/>
      <c r="E100" s="105">
        <v>11789.125259641663</v>
      </c>
      <c r="F100" s="105">
        <v>11789</v>
      </c>
      <c r="G100" s="105">
        <v>11235</v>
      </c>
      <c r="H100" s="88">
        <v>10428</v>
      </c>
      <c r="I100" s="80">
        <f t="shared" si="6"/>
        <v>554</v>
      </c>
      <c r="J100" s="89">
        <f t="shared" si="7"/>
        <v>1361</v>
      </c>
      <c r="M100" s="89">
        <f t="shared" si="5"/>
        <v>0.12525964166343329</v>
      </c>
    </row>
    <row r="101" spans="1:13" x14ac:dyDescent="0.25">
      <c r="A101" s="44">
        <v>7532</v>
      </c>
      <c r="B101" s="45"/>
      <c r="C101" s="50" t="s">
        <v>141</v>
      </c>
      <c r="D101" s="50"/>
      <c r="E101" s="105">
        <v>12520.735351585583</v>
      </c>
      <c r="F101" s="105">
        <v>12521</v>
      </c>
      <c r="G101" s="105">
        <v>12244</v>
      </c>
      <c r="H101" s="88">
        <v>11131</v>
      </c>
      <c r="I101" s="80">
        <f t="shared" si="6"/>
        <v>277</v>
      </c>
      <c r="J101" s="89">
        <f t="shared" si="7"/>
        <v>1390</v>
      </c>
      <c r="M101" s="89">
        <f t="shared" si="5"/>
        <v>-0.26464841441702447</v>
      </c>
    </row>
    <row r="102" spans="1:13" x14ac:dyDescent="0.25">
      <c r="A102" s="40">
        <v>7533</v>
      </c>
      <c r="B102" s="43"/>
      <c r="C102" s="42" t="s">
        <v>142</v>
      </c>
      <c r="D102" s="42"/>
      <c r="E102" s="105">
        <v>11228.78410218176</v>
      </c>
      <c r="F102" s="105">
        <v>11229</v>
      </c>
      <c r="G102" s="105">
        <v>11751</v>
      </c>
      <c r="H102" s="88">
        <v>10351</v>
      </c>
      <c r="I102" s="80">
        <f t="shared" si="6"/>
        <v>-522</v>
      </c>
      <c r="J102" s="89">
        <f t="shared" si="7"/>
        <v>878</v>
      </c>
      <c r="M102" s="89">
        <f t="shared" si="5"/>
        <v>-0.21589781823968224</v>
      </c>
    </row>
    <row r="103" spans="1:13" x14ac:dyDescent="0.25">
      <c r="A103" s="40">
        <v>8153</v>
      </c>
      <c r="B103" s="43"/>
      <c r="C103" s="42" t="s">
        <v>143</v>
      </c>
      <c r="D103" s="42"/>
      <c r="E103" s="105">
        <v>11528.901167999999</v>
      </c>
      <c r="F103" s="105">
        <v>11529</v>
      </c>
      <c r="G103" s="105">
        <v>10313</v>
      </c>
      <c r="H103" s="88">
        <v>10420</v>
      </c>
      <c r="I103" s="80">
        <f t="shared" si="6"/>
        <v>1216</v>
      </c>
      <c r="J103" s="89">
        <f t="shared" si="7"/>
        <v>1109</v>
      </c>
      <c r="M103" s="89">
        <f t="shared" si="5"/>
        <v>-9.8832000001493725E-2</v>
      </c>
    </row>
    <row r="104" spans="1:13" x14ac:dyDescent="0.25">
      <c r="A104" s="40">
        <v>8154</v>
      </c>
      <c r="B104" s="43"/>
      <c r="C104" s="42" t="s">
        <v>139</v>
      </c>
      <c r="D104" s="42"/>
      <c r="E104" s="87">
        <v>11006.057842639593</v>
      </c>
      <c r="F104" s="105">
        <v>11006</v>
      </c>
      <c r="G104" s="87" t="s">
        <v>107</v>
      </c>
      <c r="H104" s="88" t="s">
        <v>107</v>
      </c>
      <c r="I104" s="80" t="e">
        <f t="shared" si="6"/>
        <v>#VALUE!</v>
      </c>
      <c r="J104" s="89" t="e">
        <f t="shared" si="7"/>
        <v>#VALUE!</v>
      </c>
      <c r="M104" s="89">
        <f t="shared" si="5"/>
        <v>5.7842639593218337E-2</v>
      </c>
    </row>
    <row r="105" spans="1:13" x14ac:dyDescent="0.25">
      <c r="A105" s="44">
        <v>9000</v>
      </c>
      <c r="B105" s="41" t="s">
        <v>115</v>
      </c>
      <c r="C105" s="46" t="s">
        <v>116</v>
      </c>
      <c r="D105" s="46"/>
      <c r="E105" s="87">
        <v>12014.535445385849</v>
      </c>
      <c r="F105" s="105">
        <v>12015</v>
      </c>
      <c r="G105" s="87" t="s">
        <v>107</v>
      </c>
      <c r="H105" s="88" t="s">
        <v>107</v>
      </c>
      <c r="I105" s="80" t="e">
        <f t="shared" si="6"/>
        <v>#VALUE!</v>
      </c>
      <c r="J105" s="89" t="e">
        <f t="shared" si="7"/>
        <v>#VALUE!</v>
      </c>
      <c r="M105" s="89">
        <f t="shared" si="5"/>
        <v>-0.46455461415098398</v>
      </c>
    </row>
    <row r="106" spans="1:13" ht="25.5" x14ac:dyDescent="0.25">
      <c r="A106" s="44">
        <v>9400</v>
      </c>
      <c r="B106" s="41" t="s">
        <v>115</v>
      </c>
      <c r="C106" s="46" t="s">
        <v>340</v>
      </c>
      <c r="D106" s="46"/>
      <c r="E106" s="87" t="s">
        <v>107</v>
      </c>
      <c r="F106" s="87" t="s">
        <v>107</v>
      </c>
      <c r="G106" s="105">
        <v>10818</v>
      </c>
      <c r="H106" s="88">
        <v>10870</v>
      </c>
      <c r="I106" s="80" t="e">
        <f t="shared" si="6"/>
        <v>#VALUE!</v>
      </c>
      <c r="J106" s="89" t="e">
        <f t="shared" si="7"/>
        <v>#VALUE!</v>
      </c>
      <c r="M106" s="89" t="e">
        <f t="shared" si="5"/>
        <v>#VALUE!</v>
      </c>
    </row>
    <row r="107" spans="1:13" ht="9.9499999999999993" customHeight="1" x14ac:dyDescent="0.25">
      <c r="A107" s="47"/>
      <c r="B107" s="45"/>
      <c r="C107" s="46"/>
      <c r="D107" s="46"/>
      <c r="E107" s="105"/>
      <c r="F107" s="105"/>
      <c r="G107" s="105"/>
      <c r="H107" s="88"/>
      <c r="I107" s="80">
        <f t="shared" si="6"/>
        <v>0</v>
      </c>
      <c r="J107" s="89">
        <f t="shared" si="7"/>
        <v>0</v>
      </c>
      <c r="M107" s="89">
        <f t="shared" si="5"/>
        <v>0</v>
      </c>
    </row>
    <row r="108" spans="1:13" x14ac:dyDescent="0.25">
      <c r="A108" s="48" t="s">
        <v>6</v>
      </c>
      <c r="B108" s="67"/>
      <c r="C108" s="58" t="s">
        <v>53</v>
      </c>
      <c r="D108" s="58"/>
      <c r="E108" s="107"/>
      <c r="F108" s="107"/>
      <c r="G108" s="107"/>
      <c r="H108" s="88"/>
      <c r="I108" s="80">
        <f t="shared" si="6"/>
        <v>0</v>
      </c>
      <c r="J108" s="89">
        <f t="shared" si="7"/>
        <v>0</v>
      </c>
      <c r="M108" s="89">
        <f t="shared" si="5"/>
        <v>0</v>
      </c>
    </row>
    <row r="109" spans="1:13" x14ac:dyDescent="0.25">
      <c r="A109" s="40">
        <v>3122</v>
      </c>
      <c r="B109" s="43"/>
      <c r="C109" s="42" t="s">
        <v>132</v>
      </c>
      <c r="D109" s="42"/>
      <c r="E109" s="105">
        <v>20006.375310344825</v>
      </c>
      <c r="F109" s="109">
        <v>20006</v>
      </c>
      <c r="G109" s="105">
        <v>19889</v>
      </c>
      <c r="H109" s="88">
        <v>26470</v>
      </c>
      <c r="I109" s="80">
        <f t="shared" si="6"/>
        <v>117</v>
      </c>
      <c r="J109" s="89">
        <f t="shared" si="7"/>
        <v>-6464</v>
      </c>
      <c r="M109" s="89">
        <f t="shared" si="5"/>
        <v>0.37531034482526593</v>
      </c>
    </row>
    <row r="110" spans="1:13" ht="38.25" x14ac:dyDescent="0.25">
      <c r="A110" s="44">
        <v>3257</v>
      </c>
      <c r="B110" s="45"/>
      <c r="C110" s="46" t="s">
        <v>346</v>
      </c>
      <c r="D110" s="46"/>
      <c r="E110" s="105">
        <v>12739.548308207704</v>
      </c>
      <c r="F110" s="105">
        <v>12740</v>
      </c>
      <c r="G110" s="105">
        <v>11138</v>
      </c>
      <c r="H110" s="88">
        <v>11816</v>
      </c>
      <c r="I110" s="80">
        <f t="shared" si="6"/>
        <v>1602</v>
      </c>
      <c r="J110" s="89">
        <f t="shared" si="7"/>
        <v>924</v>
      </c>
      <c r="M110" s="89">
        <f t="shared" si="5"/>
        <v>-0.45169179229560541</v>
      </c>
    </row>
    <row r="111" spans="1:13" x14ac:dyDescent="0.25">
      <c r="A111" s="40">
        <v>4311</v>
      </c>
      <c r="B111" s="43"/>
      <c r="C111" s="42" t="s">
        <v>111</v>
      </c>
      <c r="D111" s="42"/>
      <c r="E111" s="105">
        <v>17599.75186495177</v>
      </c>
      <c r="F111" s="105">
        <v>17600</v>
      </c>
      <c r="G111" s="105">
        <v>16533</v>
      </c>
      <c r="H111" s="88">
        <v>15404</v>
      </c>
      <c r="I111" s="80">
        <f t="shared" si="6"/>
        <v>1067</v>
      </c>
      <c r="J111" s="89">
        <f t="shared" si="7"/>
        <v>2196</v>
      </c>
      <c r="M111" s="89">
        <f t="shared" si="5"/>
        <v>-0.24813504823032417</v>
      </c>
    </row>
    <row r="112" spans="1:13" x14ac:dyDescent="0.25">
      <c r="A112" s="40">
        <v>4322</v>
      </c>
      <c r="B112" s="43"/>
      <c r="C112" s="42" t="s">
        <v>347</v>
      </c>
      <c r="D112" s="42"/>
      <c r="E112" s="105">
        <v>14033.323407079644</v>
      </c>
      <c r="F112" s="105">
        <v>14033</v>
      </c>
      <c r="G112" s="105">
        <v>14621</v>
      </c>
      <c r="H112" s="88">
        <v>13019</v>
      </c>
      <c r="I112" s="80">
        <f t="shared" si="6"/>
        <v>-588</v>
      </c>
      <c r="J112" s="89">
        <f t="shared" si="7"/>
        <v>1014</v>
      </c>
      <c r="M112" s="89">
        <f t="shared" si="5"/>
        <v>0.32340707964431203</v>
      </c>
    </row>
    <row r="113" spans="1:13" x14ac:dyDescent="0.25">
      <c r="A113" s="40">
        <v>7535</v>
      </c>
      <c r="B113" s="43"/>
      <c r="C113" s="42" t="s">
        <v>145</v>
      </c>
      <c r="D113" s="42"/>
      <c r="E113" s="87">
        <v>11778.124266958424</v>
      </c>
      <c r="F113" s="105">
        <v>11778</v>
      </c>
      <c r="G113" s="87" t="s">
        <v>107</v>
      </c>
      <c r="H113" s="88">
        <v>10667</v>
      </c>
      <c r="I113" s="80" t="e">
        <f t="shared" si="6"/>
        <v>#VALUE!</v>
      </c>
      <c r="J113" s="89">
        <f t="shared" si="7"/>
        <v>1111</v>
      </c>
      <c r="M113" s="89">
        <f t="shared" si="5"/>
        <v>0.12426695842441404</v>
      </c>
    </row>
    <row r="114" spans="1:13" x14ac:dyDescent="0.25">
      <c r="A114" s="40">
        <v>7536</v>
      </c>
      <c r="B114" s="43"/>
      <c r="C114" s="42" t="s">
        <v>146</v>
      </c>
      <c r="D114" s="42"/>
      <c r="E114" s="105">
        <v>12055.851385948026</v>
      </c>
      <c r="F114" s="105">
        <v>12056</v>
      </c>
      <c r="G114" s="105">
        <v>12026</v>
      </c>
      <c r="H114" s="88">
        <v>10673</v>
      </c>
      <c r="I114" s="80">
        <f t="shared" si="6"/>
        <v>30</v>
      </c>
      <c r="J114" s="89">
        <f t="shared" si="7"/>
        <v>1383</v>
      </c>
      <c r="M114" s="89">
        <f t="shared" si="5"/>
        <v>-0.14861405197370914</v>
      </c>
    </row>
    <row r="115" spans="1:13" x14ac:dyDescent="0.25">
      <c r="A115" s="40">
        <v>8155</v>
      </c>
      <c r="B115" s="43"/>
      <c r="C115" s="42" t="s">
        <v>147</v>
      </c>
      <c r="D115" s="42"/>
      <c r="E115" s="105">
        <v>11931.569515023721</v>
      </c>
      <c r="F115" s="108">
        <v>11932</v>
      </c>
      <c r="G115" s="105">
        <v>12020</v>
      </c>
      <c r="H115" s="88">
        <v>11523</v>
      </c>
      <c r="I115" s="80">
        <f t="shared" si="6"/>
        <v>-88</v>
      </c>
      <c r="J115" s="89">
        <f t="shared" si="7"/>
        <v>409</v>
      </c>
      <c r="M115" s="89">
        <f t="shared" si="5"/>
        <v>-0.43048497627933102</v>
      </c>
    </row>
    <row r="116" spans="1:13" x14ac:dyDescent="0.25">
      <c r="A116" s="40">
        <v>8156</v>
      </c>
      <c r="B116" s="43"/>
      <c r="C116" s="42" t="s">
        <v>350</v>
      </c>
      <c r="D116" s="42"/>
      <c r="E116" s="105">
        <v>11711.561371829104</v>
      </c>
      <c r="F116" s="105">
        <v>11712</v>
      </c>
      <c r="G116" s="105">
        <v>11115</v>
      </c>
      <c r="H116" s="88">
        <v>10805</v>
      </c>
      <c r="I116" s="80">
        <f t="shared" si="6"/>
        <v>597</v>
      </c>
      <c r="J116" s="89">
        <f t="shared" si="7"/>
        <v>907</v>
      </c>
      <c r="M116" s="89">
        <f t="shared" si="5"/>
        <v>-0.43862817089575401</v>
      </c>
    </row>
    <row r="117" spans="1:13" x14ac:dyDescent="0.25">
      <c r="A117" s="44">
        <v>9000</v>
      </c>
      <c r="B117" s="41" t="s">
        <v>115</v>
      </c>
      <c r="C117" s="46" t="s">
        <v>116</v>
      </c>
      <c r="D117" s="46"/>
      <c r="E117" s="87">
        <v>12174.49501513096</v>
      </c>
      <c r="F117" s="105">
        <v>12174</v>
      </c>
      <c r="G117" s="87" t="s">
        <v>107</v>
      </c>
      <c r="H117" s="88" t="s">
        <v>107</v>
      </c>
      <c r="I117" s="80" t="e">
        <f t="shared" si="6"/>
        <v>#VALUE!</v>
      </c>
      <c r="J117" s="89" t="e">
        <f t="shared" si="7"/>
        <v>#VALUE!</v>
      </c>
      <c r="M117" s="89">
        <f t="shared" si="5"/>
        <v>0.49501513096038252</v>
      </c>
    </row>
    <row r="118" spans="1:13" ht="25.5" x14ac:dyDescent="0.25">
      <c r="A118" s="44">
        <v>9400</v>
      </c>
      <c r="B118" s="41" t="s">
        <v>115</v>
      </c>
      <c r="C118" s="46" t="s">
        <v>340</v>
      </c>
      <c r="D118" s="46"/>
      <c r="E118" s="105"/>
      <c r="F118" s="87" t="s">
        <v>107</v>
      </c>
      <c r="G118" s="105">
        <v>10689</v>
      </c>
      <c r="H118" s="88">
        <v>9883</v>
      </c>
      <c r="I118" s="80" t="e">
        <f t="shared" si="6"/>
        <v>#VALUE!</v>
      </c>
      <c r="J118" s="89" t="e">
        <f t="shared" si="7"/>
        <v>#VALUE!</v>
      </c>
      <c r="M118" s="89" t="e">
        <f t="shared" si="5"/>
        <v>#VALUE!</v>
      </c>
    </row>
    <row r="119" spans="1:13" ht="9.9499999999999993" customHeight="1" x14ac:dyDescent="0.25">
      <c r="A119" s="47"/>
      <c r="B119" s="45"/>
      <c r="C119" s="46"/>
      <c r="D119" s="46"/>
      <c r="E119" s="105"/>
      <c r="F119" s="105"/>
      <c r="G119" s="105"/>
      <c r="H119" s="88"/>
      <c r="I119" s="80">
        <f t="shared" si="6"/>
        <v>0</v>
      </c>
      <c r="J119" s="89">
        <f t="shared" si="7"/>
        <v>0</v>
      </c>
      <c r="M119" s="89">
        <f t="shared" si="5"/>
        <v>0</v>
      </c>
    </row>
    <row r="120" spans="1:13" ht="25.5" x14ac:dyDescent="0.25">
      <c r="A120" s="36" t="s">
        <v>7</v>
      </c>
      <c r="B120" s="55"/>
      <c r="C120" s="38" t="s">
        <v>351</v>
      </c>
      <c r="D120" s="38"/>
      <c r="E120" s="107"/>
      <c r="F120" s="107"/>
      <c r="G120" s="107"/>
      <c r="H120" s="88"/>
      <c r="I120" s="80">
        <f t="shared" si="6"/>
        <v>0</v>
      </c>
      <c r="J120" s="89">
        <f t="shared" si="7"/>
        <v>0</v>
      </c>
      <c r="M120" s="89">
        <f t="shared" si="5"/>
        <v>0</v>
      </c>
    </row>
    <row r="121" spans="1:13" x14ac:dyDescent="0.25">
      <c r="A121" s="40">
        <v>3122</v>
      </c>
      <c r="B121" s="43"/>
      <c r="C121" s="51" t="s">
        <v>132</v>
      </c>
      <c r="D121" s="51"/>
      <c r="E121" s="105">
        <v>18472.442207267832</v>
      </c>
      <c r="F121" s="108">
        <v>18472</v>
      </c>
      <c r="G121" s="105">
        <v>20922</v>
      </c>
      <c r="H121" s="88">
        <v>18043</v>
      </c>
      <c r="I121" s="80">
        <f t="shared" si="6"/>
        <v>-2450</v>
      </c>
      <c r="J121" s="89">
        <f t="shared" si="7"/>
        <v>429</v>
      </c>
      <c r="M121" s="89">
        <f t="shared" si="5"/>
        <v>0.44220726783169084</v>
      </c>
    </row>
    <row r="122" spans="1:13" x14ac:dyDescent="0.25">
      <c r="A122" s="40">
        <v>4311</v>
      </c>
      <c r="B122" s="43"/>
      <c r="C122" s="51" t="s">
        <v>111</v>
      </c>
      <c r="D122" s="51"/>
      <c r="E122" s="105">
        <v>15278.407545787546</v>
      </c>
      <c r="F122" s="108">
        <v>15278</v>
      </c>
      <c r="G122" s="105">
        <v>16598</v>
      </c>
      <c r="H122" s="88">
        <v>12899</v>
      </c>
      <c r="I122" s="80">
        <f t="shared" si="6"/>
        <v>-1320</v>
      </c>
      <c r="J122" s="89">
        <f t="shared" si="7"/>
        <v>2379</v>
      </c>
      <c r="M122" s="89">
        <f t="shared" si="5"/>
        <v>0.40754578754604154</v>
      </c>
    </row>
    <row r="123" spans="1:13" x14ac:dyDescent="0.25">
      <c r="A123" s="40">
        <v>4322</v>
      </c>
      <c r="B123" s="43"/>
      <c r="C123" s="42" t="s">
        <v>347</v>
      </c>
      <c r="D123" s="42"/>
      <c r="E123" s="105">
        <v>12628.449628378379</v>
      </c>
      <c r="F123" s="105">
        <v>12628</v>
      </c>
      <c r="G123" s="105">
        <v>11976</v>
      </c>
      <c r="H123" s="88">
        <v>10470</v>
      </c>
      <c r="I123" s="80">
        <f t="shared" si="6"/>
        <v>652</v>
      </c>
      <c r="J123" s="89">
        <f t="shared" si="7"/>
        <v>2158</v>
      </c>
      <c r="M123" s="89">
        <f t="shared" si="5"/>
        <v>0.44962837837920233</v>
      </c>
    </row>
    <row r="124" spans="1:13" x14ac:dyDescent="0.25">
      <c r="A124" s="40">
        <v>7521</v>
      </c>
      <c r="B124" s="43"/>
      <c r="C124" s="51" t="s">
        <v>148</v>
      </c>
      <c r="D124" s="51"/>
      <c r="E124" s="110">
        <v>9611.3747126436774</v>
      </c>
      <c r="F124" s="110">
        <v>9611</v>
      </c>
      <c r="G124" s="110">
        <v>8973</v>
      </c>
      <c r="H124" s="88">
        <v>8919</v>
      </c>
      <c r="I124" s="80">
        <f t="shared" si="6"/>
        <v>638</v>
      </c>
      <c r="J124" s="89">
        <f t="shared" si="7"/>
        <v>692</v>
      </c>
      <c r="M124" s="89">
        <f t="shared" si="5"/>
        <v>0.37471264367741242</v>
      </c>
    </row>
    <row r="125" spans="1:13" ht="25.5" x14ac:dyDescent="0.25">
      <c r="A125" s="44">
        <v>7523</v>
      </c>
      <c r="B125" s="45"/>
      <c r="C125" s="46" t="s">
        <v>149</v>
      </c>
      <c r="D125" s="46"/>
      <c r="E125" s="105">
        <v>12201.320222760289</v>
      </c>
      <c r="F125" s="105">
        <v>12201</v>
      </c>
      <c r="G125" s="105">
        <v>12984</v>
      </c>
      <c r="H125" s="88">
        <v>10500</v>
      </c>
      <c r="I125" s="80">
        <f t="shared" si="6"/>
        <v>-783</v>
      </c>
      <c r="J125" s="89">
        <f t="shared" si="7"/>
        <v>1701</v>
      </c>
      <c r="M125" s="89">
        <f t="shared" si="5"/>
        <v>0.3202227602887433</v>
      </c>
    </row>
    <row r="126" spans="1:13" x14ac:dyDescent="0.25">
      <c r="A126" s="40">
        <v>8172</v>
      </c>
      <c r="B126" s="43"/>
      <c r="C126" s="51" t="s">
        <v>150</v>
      </c>
      <c r="D126" s="51"/>
      <c r="E126" s="105">
        <v>11790.112552710845</v>
      </c>
      <c r="F126" s="108">
        <v>11790</v>
      </c>
      <c r="G126" s="105">
        <v>13470</v>
      </c>
      <c r="H126" s="88">
        <v>10368</v>
      </c>
      <c r="I126" s="80">
        <f t="shared" si="6"/>
        <v>-1680</v>
      </c>
      <c r="J126" s="89">
        <f t="shared" si="7"/>
        <v>1422</v>
      </c>
      <c r="M126" s="89">
        <f t="shared" si="5"/>
        <v>0.11255271084519336</v>
      </c>
    </row>
    <row r="127" spans="1:13" x14ac:dyDescent="0.25">
      <c r="A127" s="40">
        <v>8219</v>
      </c>
      <c r="B127" s="43"/>
      <c r="C127" s="51" t="s">
        <v>352</v>
      </c>
      <c r="D127" s="51"/>
      <c r="E127" s="110">
        <v>10413.668981779207</v>
      </c>
      <c r="F127" s="111">
        <v>10414</v>
      </c>
      <c r="G127" s="110">
        <v>12669</v>
      </c>
      <c r="H127" s="88">
        <v>9910</v>
      </c>
      <c r="I127" s="80">
        <f t="shared" si="6"/>
        <v>-2255</v>
      </c>
      <c r="J127" s="89">
        <f t="shared" si="7"/>
        <v>504</v>
      </c>
      <c r="M127" s="89">
        <f t="shared" si="5"/>
        <v>-0.33101822079333942</v>
      </c>
    </row>
    <row r="128" spans="1:13" x14ac:dyDescent="0.25">
      <c r="A128" s="44">
        <v>9000</v>
      </c>
      <c r="B128" s="41" t="s">
        <v>115</v>
      </c>
      <c r="C128" s="46" t="s">
        <v>116</v>
      </c>
      <c r="D128" s="46"/>
      <c r="E128" s="87">
        <v>11182.029019424292</v>
      </c>
      <c r="F128" s="105">
        <v>11182</v>
      </c>
      <c r="G128" s="87" t="s">
        <v>107</v>
      </c>
      <c r="H128" s="88" t="s">
        <v>107</v>
      </c>
      <c r="I128" s="80" t="e">
        <f t="shared" si="6"/>
        <v>#VALUE!</v>
      </c>
      <c r="J128" s="89" t="e">
        <f t="shared" si="7"/>
        <v>#VALUE!</v>
      </c>
      <c r="M128" s="89">
        <f t="shared" si="5"/>
        <v>2.9019424291618634E-2</v>
      </c>
    </row>
    <row r="129" spans="1:13" ht="25.5" x14ac:dyDescent="0.25">
      <c r="A129" s="44">
        <v>9400</v>
      </c>
      <c r="B129" s="41" t="s">
        <v>115</v>
      </c>
      <c r="C129" s="46" t="s">
        <v>340</v>
      </c>
      <c r="D129" s="46"/>
      <c r="E129" s="87" t="s">
        <v>107</v>
      </c>
      <c r="F129" s="87" t="s">
        <v>107</v>
      </c>
      <c r="G129" s="105">
        <v>10333</v>
      </c>
      <c r="H129" s="88">
        <v>10198</v>
      </c>
      <c r="I129" s="80" t="e">
        <f t="shared" si="6"/>
        <v>#VALUE!</v>
      </c>
      <c r="J129" s="89" t="e">
        <f t="shared" si="7"/>
        <v>#VALUE!</v>
      </c>
      <c r="M129" s="89" t="e">
        <f t="shared" si="5"/>
        <v>#VALUE!</v>
      </c>
    </row>
    <row r="130" spans="1:13" ht="9.9499999999999993" customHeight="1" x14ac:dyDescent="0.25">
      <c r="A130" s="47"/>
      <c r="B130" s="45"/>
      <c r="C130" s="46"/>
      <c r="D130" s="46"/>
      <c r="E130" s="105"/>
      <c r="F130" s="105"/>
      <c r="G130" s="105"/>
      <c r="H130" s="88"/>
      <c r="I130" s="80">
        <f t="shared" si="6"/>
        <v>0</v>
      </c>
      <c r="J130" s="89">
        <f t="shared" si="7"/>
        <v>0</v>
      </c>
      <c r="M130" s="89">
        <f t="shared" si="5"/>
        <v>0</v>
      </c>
    </row>
    <row r="131" spans="1:13" x14ac:dyDescent="0.25">
      <c r="A131" s="48" t="s">
        <v>8</v>
      </c>
      <c r="B131" s="49"/>
      <c r="C131" s="49" t="s">
        <v>54</v>
      </c>
      <c r="D131" s="49"/>
      <c r="E131" s="107"/>
      <c r="F131" s="107"/>
      <c r="G131" s="107"/>
      <c r="H131" s="88"/>
      <c r="I131" s="80">
        <f t="shared" si="6"/>
        <v>0</v>
      </c>
      <c r="J131" s="89">
        <f t="shared" si="7"/>
        <v>0</v>
      </c>
      <c r="M131" s="89">
        <f t="shared" si="5"/>
        <v>0</v>
      </c>
    </row>
    <row r="132" spans="1:13" x14ac:dyDescent="0.25">
      <c r="A132" s="40">
        <v>2144</v>
      </c>
      <c r="B132" s="43"/>
      <c r="C132" s="42" t="s">
        <v>151</v>
      </c>
      <c r="D132" s="42"/>
      <c r="E132" s="105">
        <v>32575.889727626462</v>
      </c>
      <c r="F132" s="112">
        <v>32576</v>
      </c>
      <c r="G132" s="105">
        <v>21735</v>
      </c>
      <c r="H132" s="88">
        <v>24501</v>
      </c>
      <c r="I132" s="80">
        <f t="shared" si="6"/>
        <v>10841</v>
      </c>
      <c r="J132" s="89">
        <f t="shared" si="7"/>
        <v>8075</v>
      </c>
      <c r="M132" s="89">
        <f t="shared" si="5"/>
        <v>-0.11027237353846431</v>
      </c>
    </row>
    <row r="133" spans="1:13" x14ac:dyDescent="0.25">
      <c r="A133" s="40">
        <v>3115</v>
      </c>
      <c r="B133" s="43"/>
      <c r="C133" s="42" t="s">
        <v>152</v>
      </c>
      <c r="D133" s="42"/>
      <c r="E133" s="105">
        <v>20916.915365418896</v>
      </c>
      <c r="F133" s="105">
        <v>20917</v>
      </c>
      <c r="G133" s="105">
        <v>18916</v>
      </c>
      <c r="H133" s="88">
        <v>16403</v>
      </c>
      <c r="I133" s="80">
        <f t="shared" si="6"/>
        <v>2001</v>
      </c>
      <c r="J133" s="89">
        <f t="shared" si="7"/>
        <v>4514</v>
      </c>
      <c r="M133" s="89">
        <f t="shared" si="5"/>
        <v>-8.4634581104182871E-2</v>
      </c>
    </row>
    <row r="134" spans="1:13" x14ac:dyDescent="0.25">
      <c r="A134" s="40">
        <v>3122</v>
      </c>
      <c r="B134" s="43"/>
      <c r="C134" s="51" t="s">
        <v>132</v>
      </c>
      <c r="D134" s="51"/>
      <c r="E134" s="105">
        <v>25103.579187705818</v>
      </c>
      <c r="F134" s="105">
        <v>25104</v>
      </c>
      <c r="G134" s="105">
        <v>21749</v>
      </c>
      <c r="H134" s="88">
        <v>23250</v>
      </c>
      <c r="I134" s="80">
        <f t="shared" si="6"/>
        <v>3355</v>
      </c>
      <c r="J134" s="89">
        <f t="shared" si="7"/>
        <v>1854</v>
      </c>
      <c r="M134" s="89">
        <f t="shared" si="5"/>
        <v>-0.42081229418181465</v>
      </c>
    </row>
    <row r="135" spans="1:13" x14ac:dyDescent="0.25">
      <c r="A135" s="44">
        <v>3257</v>
      </c>
      <c r="B135" s="45"/>
      <c r="C135" s="46" t="s">
        <v>133</v>
      </c>
      <c r="D135" s="46"/>
      <c r="E135" s="87">
        <v>17075.629769874475</v>
      </c>
      <c r="F135" s="105">
        <v>17076</v>
      </c>
      <c r="G135" s="87" t="s">
        <v>107</v>
      </c>
      <c r="H135" s="88" t="s">
        <v>107</v>
      </c>
      <c r="I135" s="80" t="e">
        <f t="shared" si="6"/>
        <v>#VALUE!</v>
      </c>
      <c r="J135" s="89" t="e">
        <f t="shared" si="7"/>
        <v>#VALUE!</v>
      </c>
      <c r="M135" s="89">
        <f t="shared" si="5"/>
        <v>-0.37023012552526779</v>
      </c>
    </row>
    <row r="136" spans="1:13" x14ac:dyDescent="0.25">
      <c r="A136" s="40">
        <v>4311</v>
      </c>
      <c r="B136" s="43"/>
      <c r="C136" s="42" t="s">
        <v>111</v>
      </c>
      <c r="D136" s="42"/>
      <c r="E136" s="105">
        <v>20310.529436038512</v>
      </c>
      <c r="F136" s="105">
        <v>20311</v>
      </c>
      <c r="G136" s="105">
        <v>19736</v>
      </c>
      <c r="H136" s="88">
        <v>16137</v>
      </c>
      <c r="I136" s="80">
        <f t="shared" si="6"/>
        <v>575</v>
      </c>
      <c r="J136" s="89">
        <f t="shared" si="7"/>
        <v>4174</v>
      </c>
      <c r="M136" s="89">
        <f t="shared" si="5"/>
        <v>-0.47056396148764179</v>
      </c>
    </row>
    <row r="137" spans="1:13" x14ac:dyDescent="0.25">
      <c r="A137" s="40">
        <v>4322</v>
      </c>
      <c r="B137" s="43"/>
      <c r="C137" s="42" t="s">
        <v>347</v>
      </c>
      <c r="D137" s="42"/>
      <c r="E137" s="105">
        <v>17914.418631756755</v>
      </c>
      <c r="F137" s="105">
        <v>17914</v>
      </c>
      <c r="G137" s="105">
        <v>15599</v>
      </c>
      <c r="H137" s="88">
        <v>12731</v>
      </c>
      <c r="I137" s="80">
        <f t="shared" si="6"/>
        <v>2315</v>
      </c>
      <c r="J137" s="89">
        <f t="shared" si="7"/>
        <v>5183</v>
      </c>
      <c r="M137" s="89">
        <f t="shared" si="5"/>
        <v>0.41863175675462116</v>
      </c>
    </row>
    <row r="138" spans="1:13" x14ac:dyDescent="0.25">
      <c r="A138" s="40">
        <v>7322</v>
      </c>
      <c r="B138" s="43"/>
      <c r="C138" s="42" t="s">
        <v>153</v>
      </c>
      <c r="D138" s="42"/>
      <c r="E138" s="87">
        <v>16501.385291479819</v>
      </c>
      <c r="F138" s="105">
        <v>16501</v>
      </c>
      <c r="G138" s="87" t="s">
        <v>107</v>
      </c>
      <c r="H138" s="88" t="s">
        <v>107</v>
      </c>
      <c r="I138" s="80" t="e">
        <f t="shared" si="6"/>
        <v>#VALUE!</v>
      </c>
      <c r="J138" s="89" t="e">
        <f t="shared" si="7"/>
        <v>#VALUE!</v>
      </c>
      <c r="M138" s="89">
        <f t="shared" si="5"/>
        <v>0.38529147981898859</v>
      </c>
    </row>
    <row r="139" spans="1:13" x14ac:dyDescent="0.25">
      <c r="A139" s="40">
        <v>8143</v>
      </c>
      <c r="B139" s="43"/>
      <c r="C139" s="42" t="s">
        <v>154</v>
      </c>
      <c r="D139" s="42"/>
      <c r="E139" s="105">
        <v>14355.242828882294</v>
      </c>
      <c r="F139" s="105">
        <v>14355</v>
      </c>
      <c r="G139" s="105">
        <v>12922</v>
      </c>
      <c r="H139" s="88" t="s">
        <v>107</v>
      </c>
      <c r="I139" s="80">
        <f t="shared" si="6"/>
        <v>1433</v>
      </c>
      <c r="J139" s="89" t="e">
        <f t="shared" si="7"/>
        <v>#VALUE!</v>
      </c>
      <c r="M139" s="89">
        <f t="shared" si="5"/>
        <v>0.24282888229390664</v>
      </c>
    </row>
    <row r="140" spans="1:13" x14ac:dyDescent="0.25">
      <c r="A140" s="40">
        <v>8171</v>
      </c>
      <c r="B140" s="43"/>
      <c r="C140" s="50" t="s">
        <v>155</v>
      </c>
      <c r="D140" s="50"/>
      <c r="E140" s="105">
        <v>16169.214572864321</v>
      </c>
      <c r="F140" s="105">
        <v>16169</v>
      </c>
      <c r="G140" s="105">
        <v>14779</v>
      </c>
      <c r="H140" s="88">
        <v>13927</v>
      </c>
      <c r="I140" s="80">
        <f t="shared" si="6"/>
        <v>1390</v>
      </c>
      <c r="J140" s="89">
        <f t="shared" si="7"/>
        <v>2242</v>
      </c>
      <c r="M140" s="89">
        <f t="shared" si="5"/>
        <v>0.2145728643208713</v>
      </c>
    </row>
    <row r="141" spans="1:13" x14ac:dyDescent="0.25">
      <c r="A141" s="40">
        <v>8219</v>
      </c>
      <c r="B141" s="43"/>
      <c r="C141" s="42" t="s">
        <v>353</v>
      </c>
      <c r="D141" s="42"/>
      <c r="E141" s="105">
        <v>11974.111847686376</v>
      </c>
      <c r="F141" s="108">
        <v>11974</v>
      </c>
      <c r="G141" s="105">
        <v>12293</v>
      </c>
      <c r="H141" s="88">
        <v>12402</v>
      </c>
      <c r="I141" s="80">
        <f t="shared" si="6"/>
        <v>-319</v>
      </c>
      <c r="J141" s="89">
        <f t="shared" si="7"/>
        <v>-428</v>
      </c>
      <c r="M141" s="89">
        <f t="shared" si="5"/>
        <v>0.11184768637576781</v>
      </c>
    </row>
    <row r="142" spans="1:13" x14ac:dyDescent="0.25">
      <c r="A142" s="44">
        <v>9000</v>
      </c>
      <c r="B142" s="41" t="s">
        <v>115</v>
      </c>
      <c r="C142" s="46" t="s">
        <v>116</v>
      </c>
      <c r="D142" s="46"/>
      <c r="E142" s="87">
        <v>13575.577985882353</v>
      </c>
      <c r="F142" s="105">
        <v>13576</v>
      </c>
      <c r="G142" s="87" t="s">
        <v>107</v>
      </c>
      <c r="H142" s="88" t="s">
        <v>107</v>
      </c>
      <c r="I142" s="80" t="e">
        <f t="shared" si="6"/>
        <v>#VALUE!</v>
      </c>
      <c r="J142" s="89" t="e">
        <f t="shared" si="7"/>
        <v>#VALUE!</v>
      </c>
      <c r="M142" s="89">
        <f t="shared" ref="M142:M209" si="8">E142-F142</f>
        <v>-0.4220141176465404</v>
      </c>
    </row>
    <row r="143" spans="1:13" ht="25.5" x14ac:dyDescent="0.25">
      <c r="A143" s="44">
        <v>9400</v>
      </c>
      <c r="B143" s="41" t="s">
        <v>115</v>
      </c>
      <c r="C143" s="46" t="s">
        <v>340</v>
      </c>
      <c r="D143" s="46"/>
      <c r="E143" s="87" t="s">
        <v>107</v>
      </c>
      <c r="F143" s="87" t="s">
        <v>107</v>
      </c>
      <c r="G143" s="105">
        <v>11310</v>
      </c>
      <c r="H143" s="88">
        <v>12104</v>
      </c>
      <c r="I143" s="80" t="e">
        <f t="shared" si="6"/>
        <v>#VALUE!</v>
      </c>
      <c r="J143" s="89" t="e">
        <f t="shared" si="7"/>
        <v>#VALUE!</v>
      </c>
      <c r="M143" s="89" t="e">
        <f t="shared" si="8"/>
        <v>#VALUE!</v>
      </c>
    </row>
    <row r="144" spans="1:13" ht="9.9499999999999993" customHeight="1" x14ac:dyDescent="0.25">
      <c r="A144" s="47"/>
      <c r="B144" s="45"/>
      <c r="C144" s="46"/>
      <c r="D144" s="46"/>
      <c r="E144" s="105"/>
      <c r="F144" s="105"/>
      <c r="G144" s="105"/>
      <c r="H144" s="88"/>
      <c r="I144" s="80">
        <f t="shared" si="6"/>
        <v>0</v>
      </c>
      <c r="J144" s="89">
        <f t="shared" si="7"/>
        <v>0</v>
      </c>
      <c r="M144" s="89">
        <f t="shared" si="8"/>
        <v>0</v>
      </c>
    </row>
    <row r="145" spans="1:13" ht="25.5" x14ac:dyDescent="0.25">
      <c r="A145" s="36" t="s">
        <v>9</v>
      </c>
      <c r="B145" s="55"/>
      <c r="C145" s="38" t="s">
        <v>55</v>
      </c>
      <c r="D145" s="38"/>
      <c r="E145" s="107"/>
      <c r="F145" s="107"/>
      <c r="G145" s="107"/>
      <c r="H145" s="88"/>
      <c r="I145" s="80">
        <f t="shared" si="6"/>
        <v>0</v>
      </c>
      <c r="J145" s="89">
        <f t="shared" si="7"/>
        <v>0</v>
      </c>
      <c r="M145" s="89">
        <f t="shared" si="8"/>
        <v>0</v>
      </c>
    </row>
    <row r="146" spans="1:13" x14ac:dyDescent="0.25">
      <c r="A146" s="40">
        <v>2144</v>
      </c>
      <c r="B146" s="43"/>
      <c r="C146" s="42" t="s">
        <v>151</v>
      </c>
      <c r="D146" s="42"/>
      <c r="E146" s="105">
        <v>26317.388773584906</v>
      </c>
      <c r="F146" s="108">
        <v>26317</v>
      </c>
      <c r="G146" s="105">
        <v>27706</v>
      </c>
      <c r="H146" s="88">
        <v>17425</v>
      </c>
      <c r="I146" s="80">
        <f t="shared" si="6"/>
        <v>-1389</v>
      </c>
      <c r="J146" s="89">
        <f t="shared" si="7"/>
        <v>8892</v>
      </c>
      <c r="M146" s="89">
        <f t="shared" si="8"/>
        <v>0.38877358490572078</v>
      </c>
    </row>
    <row r="147" spans="1:13" x14ac:dyDescent="0.25">
      <c r="A147" s="40">
        <v>3122</v>
      </c>
      <c r="B147" s="43"/>
      <c r="C147" s="51" t="s">
        <v>132</v>
      </c>
      <c r="D147" s="51"/>
      <c r="E147" s="105">
        <v>23428.112354085602</v>
      </c>
      <c r="F147" s="105">
        <v>23428</v>
      </c>
      <c r="G147" s="105">
        <v>19346</v>
      </c>
      <c r="H147" s="88">
        <v>18437</v>
      </c>
      <c r="I147" s="80">
        <f t="shared" si="6"/>
        <v>4082</v>
      </c>
      <c r="J147" s="89">
        <f t="shared" si="7"/>
        <v>4991</v>
      </c>
      <c r="M147" s="89">
        <f t="shared" si="8"/>
        <v>0.11235408560241922</v>
      </c>
    </row>
    <row r="148" spans="1:13" x14ac:dyDescent="0.25">
      <c r="A148" s="44">
        <v>3257</v>
      </c>
      <c r="B148" s="45"/>
      <c r="C148" s="46" t="s">
        <v>133</v>
      </c>
      <c r="D148" s="46"/>
      <c r="E148" s="87">
        <v>14045.793137254901</v>
      </c>
      <c r="F148" s="105">
        <v>14046</v>
      </c>
      <c r="G148" s="87" t="s">
        <v>107</v>
      </c>
      <c r="H148" s="88" t="s">
        <v>107</v>
      </c>
      <c r="I148" s="80" t="e">
        <f t="shared" si="6"/>
        <v>#VALUE!</v>
      </c>
      <c r="J148" s="89" t="e">
        <f t="shared" si="7"/>
        <v>#VALUE!</v>
      </c>
      <c r="M148" s="89">
        <f t="shared" si="8"/>
        <v>-0.20686274509898794</v>
      </c>
    </row>
    <row r="149" spans="1:13" x14ac:dyDescent="0.25">
      <c r="A149" s="40">
        <v>4311</v>
      </c>
      <c r="B149" s="43"/>
      <c r="C149" s="42" t="s">
        <v>111</v>
      </c>
      <c r="D149" s="42"/>
      <c r="E149" s="105">
        <v>15101.170230769232</v>
      </c>
      <c r="F149" s="108">
        <v>15101</v>
      </c>
      <c r="G149" s="105">
        <v>18151</v>
      </c>
      <c r="H149" s="88">
        <v>14829</v>
      </c>
      <c r="I149" s="80">
        <f t="shared" si="6"/>
        <v>-3050</v>
      </c>
      <c r="J149" s="89">
        <f t="shared" si="7"/>
        <v>272</v>
      </c>
      <c r="M149" s="89">
        <f t="shared" si="8"/>
        <v>0.1702307692321483</v>
      </c>
    </row>
    <row r="150" spans="1:13" x14ac:dyDescent="0.25">
      <c r="A150" s="40">
        <v>4413</v>
      </c>
      <c r="B150" s="43"/>
      <c r="C150" s="42" t="s">
        <v>156</v>
      </c>
      <c r="D150" s="42"/>
      <c r="E150" s="105">
        <v>13710.44069387755</v>
      </c>
      <c r="F150" s="108">
        <v>13710</v>
      </c>
      <c r="G150" s="105">
        <v>15160</v>
      </c>
      <c r="H150" s="88">
        <v>11985</v>
      </c>
      <c r="I150" s="80">
        <f t="shared" si="6"/>
        <v>-1450</v>
      </c>
      <c r="J150" s="89">
        <f t="shared" si="7"/>
        <v>1725</v>
      </c>
      <c r="M150" s="89">
        <f t="shared" si="8"/>
        <v>0.44069387755007483</v>
      </c>
    </row>
    <row r="151" spans="1:13" x14ac:dyDescent="0.25">
      <c r="A151" s="40">
        <v>7316</v>
      </c>
      <c r="B151" s="43"/>
      <c r="C151" s="42" t="s">
        <v>157</v>
      </c>
      <c r="D151" s="42"/>
      <c r="E151" s="105">
        <v>12847.500373134329</v>
      </c>
      <c r="F151" s="108">
        <v>12848</v>
      </c>
      <c r="G151" s="105">
        <v>14069</v>
      </c>
      <c r="H151" s="88">
        <v>12937</v>
      </c>
      <c r="I151" s="80">
        <f t="shared" si="6"/>
        <v>-1221</v>
      </c>
      <c r="J151" s="89">
        <f t="shared" si="7"/>
        <v>-89</v>
      </c>
      <c r="M151" s="89">
        <f t="shared" si="8"/>
        <v>-0.49962686567050696</v>
      </c>
    </row>
    <row r="152" spans="1:13" x14ac:dyDescent="0.25">
      <c r="A152" s="40">
        <v>7321</v>
      </c>
      <c r="B152" s="43"/>
      <c r="C152" s="42" t="s">
        <v>158</v>
      </c>
      <c r="D152" s="42"/>
      <c r="E152" s="105">
        <v>18210.237241935483</v>
      </c>
      <c r="F152" s="105">
        <v>18210</v>
      </c>
      <c r="G152" s="105">
        <v>15522</v>
      </c>
      <c r="H152" s="88">
        <v>13674</v>
      </c>
      <c r="I152" s="80">
        <f t="shared" si="6"/>
        <v>2688</v>
      </c>
      <c r="J152" s="89">
        <f t="shared" si="7"/>
        <v>4536</v>
      </c>
      <c r="M152" s="89">
        <f t="shared" si="8"/>
        <v>0.23724193548332551</v>
      </c>
    </row>
    <row r="153" spans="1:13" x14ac:dyDescent="0.25">
      <c r="A153" s="40">
        <v>7322</v>
      </c>
      <c r="B153" s="43"/>
      <c r="C153" s="42" t="s">
        <v>153</v>
      </c>
      <c r="D153" s="42"/>
      <c r="E153" s="105">
        <v>13131.58543668888</v>
      </c>
      <c r="F153" s="108">
        <v>13132</v>
      </c>
      <c r="G153" s="105">
        <v>14864</v>
      </c>
      <c r="H153" s="88">
        <v>12808</v>
      </c>
      <c r="I153" s="80">
        <f t="shared" si="6"/>
        <v>-1732</v>
      </c>
      <c r="J153" s="89">
        <f t="shared" si="7"/>
        <v>324</v>
      </c>
      <c r="M153" s="89">
        <f t="shared" si="8"/>
        <v>-0.41456331112021871</v>
      </c>
    </row>
    <row r="154" spans="1:13" x14ac:dyDescent="0.25">
      <c r="A154" s="40">
        <v>7323</v>
      </c>
      <c r="B154" s="43"/>
      <c r="C154" s="42" t="s">
        <v>159</v>
      </c>
      <c r="D154" s="42"/>
      <c r="E154" s="105">
        <v>13407.471365556077</v>
      </c>
      <c r="F154" s="108">
        <v>13407</v>
      </c>
      <c r="G154" s="105">
        <v>14407</v>
      </c>
      <c r="H154" s="88">
        <v>12511</v>
      </c>
      <c r="I154" s="80">
        <f t="shared" si="6"/>
        <v>-1000</v>
      </c>
      <c r="J154" s="89">
        <f t="shared" si="7"/>
        <v>896</v>
      </c>
      <c r="M154" s="89">
        <f t="shared" si="8"/>
        <v>0.47136555607721675</v>
      </c>
    </row>
    <row r="155" spans="1:13" x14ac:dyDescent="0.25">
      <c r="A155" s="44">
        <v>9000</v>
      </c>
      <c r="B155" s="41" t="s">
        <v>115</v>
      </c>
      <c r="C155" s="46" t="s">
        <v>116</v>
      </c>
      <c r="D155" s="46"/>
      <c r="E155" s="87">
        <v>13232.635763707573</v>
      </c>
      <c r="F155" s="105">
        <v>13233</v>
      </c>
      <c r="G155" s="87" t="s">
        <v>107</v>
      </c>
      <c r="H155" s="88" t="s">
        <v>107</v>
      </c>
      <c r="I155" s="80" t="e">
        <f t="shared" si="6"/>
        <v>#VALUE!</v>
      </c>
      <c r="J155" s="89" t="e">
        <f t="shared" si="7"/>
        <v>#VALUE!</v>
      </c>
      <c r="M155" s="89">
        <f t="shared" si="8"/>
        <v>-0.36423629242744937</v>
      </c>
    </row>
    <row r="156" spans="1:13" ht="25.5" x14ac:dyDescent="0.25">
      <c r="A156" s="44">
        <v>9400</v>
      </c>
      <c r="B156" s="41" t="s">
        <v>115</v>
      </c>
      <c r="C156" s="46" t="s">
        <v>340</v>
      </c>
      <c r="D156" s="46"/>
      <c r="E156" s="87" t="s">
        <v>107</v>
      </c>
      <c r="F156" s="87" t="s">
        <v>107</v>
      </c>
      <c r="G156" s="105">
        <v>13491</v>
      </c>
      <c r="H156" s="88">
        <v>11139</v>
      </c>
      <c r="I156" s="80" t="e">
        <f t="shared" si="6"/>
        <v>#VALUE!</v>
      </c>
      <c r="J156" s="89" t="e">
        <f t="shared" si="7"/>
        <v>#VALUE!</v>
      </c>
      <c r="M156" s="89" t="e">
        <f t="shared" si="8"/>
        <v>#VALUE!</v>
      </c>
    </row>
    <row r="157" spans="1:13" ht="9.9499999999999993" customHeight="1" x14ac:dyDescent="0.25">
      <c r="A157" s="56"/>
      <c r="B157" s="57"/>
      <c r="C157" s="57"/>
      <c r="D157" s="57"/>
      <c r="E157" s="57"/>
      <c r="F157" s="57"/>
      <c r="G157" s="57"/>
      <c r="H157" s="88"/>
      <c r="I157" s="80">
        <f t="shared" si="6"/>
        <v>0</v>
      </c>
      <c r="J157" s="89">
        <f t="shared" si="7"/>
        <v>0</v>
      </c>
      <c r="M157" s="89">
        <f t="shared" si="8"/>
        <v>0</v>
      </c>
    </row>
    <row r="158" spans="1:13" ht="25.5" x14ac:dyDescent="0.25">
      <c r="A158" s="36" t="s">
        <v>10</v>
      </c>
      <c r="B158" s="55"/>
      <c r="C158" s="38" t="s">
        <v>56</v>
      </c>
      <c r="D158" s="38"/>
      <c r="E158" s="107"/>
      <c r="F158" s="107"/>
      <c r="G158" s="107"/>
      <c r="H158" s="88"/>
      <c r="I158" s="80">
        <f t="shared" si="6"/>
        <v>0</v>
      </c>
      <c r="J158" s="89">
        <f t="shared" si="7"/>
        <v>0</v>
      </c>
      <c r="M158" s="89">
        <f t="shared" si="8"/>
        <v>0</v>
      </c>
    </row>
    <row r="159" spans="1:13" x14ac:dyDescent="0.25">
      <c r="A159" s="40">
        <v>2145</v>
      </c>
      <c r="B159" s="43"/>
      <c r="C159" s="42" t="s">
        <v>160</v>
      </c>
      <c r="D159" s="42"/>
      <c r="E159" s="87">
        <v>44678</v>
      </c>
      <c r="F159" s="92">
        <v>44678</v>
      </c>
      <c r="G159" s="87">
        <v>40937</v>
      </c>
      <c r="H159" s="88">
        <v>58496</v>
      </c>
      <c r="I159" s="80">
        <f t="shared" si="6"/>
        <v>3741</v>
      </c>
      <c r="J159" s="89">
        <f t="shared" si="7"/>
        <v>-13818</v>
      </c>
      <c r="M159" s="89">
        <f t="shared" si="8"/>
        <v>0</v>
      </c>
    </row>
    <row r="160" spans="1:13" x14ac:dyDescent="0.25">
      <c r="A160" s="40">
        <v>3116</v>
      </c>
      <c r="B160" s="43"/>
      <c r="C160" s="42" t="s">
        <v>131</v>
      </c>
      <c r="D160" s="94"/>
      <c r="E160" s="95">
        <v>37500</v>
      </c>
      <c r="F160" s="99">
        <v>37500</v>
      </c>
      <c r="G160" s="87">
        <v>18224</v>
      </c>
      <c r="H160" s="88">
        <v>16000</v>
      </c>
      <c r="I160" s="80">
        <f t="shared" ref="I160:I223" si="9">F160-G160</f>
        <v>19276</v>
      </c>
      <c r="J160" s="89">
        <f t="shared" ref="J160:J223" si="10">F160-H160</f>
        <v>21500</v>
      </c>
      <c r="K160" t="s">
        <v>354</v>
      </c>
      <c r="M160" s="89">
        <f t="shared" si="8"/>
        <v>0</v>
      </c>
    </row>
    <row r="161" spans="1:13" x14ac:dyDescent="0.25">
      <c r="A161" s="40">
        <v>3122</v>
      </c>
      <c r="B161" s="43"/>
      <c r="C161" s="42" t="s">
        <v>132</v>
      </c>
      <c r="D161" s="94">
        <v>29158.167234042554</v>
      </c>
      <c r="E161" s="87">
        <v>33413</v>
      </c>
      <c r="F161" s="99">
        <v>29158</v>
      </c>
      <c r="G161" s="87">
        <v>26481</v>
      </c>
      <c r="H161" s="88">
        <v>20260</v>
      </c>
      <c r="I161" s="80">
        <f t="shared" si="9"/>
        <v>2677</v>
      </c>
      <c r="J161" s="89">
        <f t="shared" si="10"/>
        <v>8898</v>
      </c>
      <c r="M161" s="89">
        <f t="shared" si="8"/>
        <v>4255</v>
      </c>
    </row>
    <row r="162" spans="1:13" x14ac:dyDescent="0.25">
      <c r="A162" s="44">
        <v>3133</v>
      </c>
      <c r="B162" s="45"/>
      <c r="C162" s="50" t="s">
        <v>161</v>
      </c>
      <c r="D162" s="50"/>
      <c r="E162" s="87">
        <v>26932</v>
      </c>
      <c r="F162" s="99">
        <v>26932</v>
      </c>
      <c r="G162" s="87">
        <v>22532</v>
      </c>
      <c r="H162" s="88">
        <v>11303</v>
      </c>
      <c r="I162" s="80">
        <f t="shared" si="9"/>
        <v>4400</v>
      </c>
      <c r="J162" s="89">
        <f t="shared" si="10"/>
        <v>15629</v>
      </c>
      <c r="M162" s="89">
        <f t="shared" si="8"/>
        <v>0</v>
      </c>
    </row>
    <row r="163" spans="1:13" x14ac:dyDescent="0.25">
      <c r="A163" s="40">
        <v>3134</v>
      </c>
      <c r="B163" s="43"/>
      <c r="C163" s="42" t="s">
        <v>162</v>
      </c>
      <c r="D163" s="42"/>
      <c r="E163" s="87">
        <v>21814</v>
      </c>
      <c r="F163" s="99">
        <v>21814</v>
      </c>
      <c r="G163" s="87">
        <v>15518</v>
      </c>
      <c r="H163" s="88">
        <v>11278</v>
      </c>
      <c r="I163" s="80">
        <f t="shared" si="9"/>
        <v>6296</v>
      </c>
      <c r="J163" s="89">
        <f t="shared" si="10"/>
        <v>10536</v>
      </c>
      <c r="M163" s="89">
        <f t="shared" si="8"/>
        <v>0</v>
      </c>
    </row>
    <row r="164" spans="1:13" x14ac:dyDescent="0.25">
      <c r="A164" s="44">
        <v>3257</v>
      </c>
      <c r="B164" s="45"/>
      <c r="C164" s="46" t="s">
        <v>133</v>
      </c>
      <c r="D164" s="46"/>
      <c r="E164" s="87">
        <v>20692</v>
      </c>
      <c r="F164" s="87">
        <v>20692</v>
      </c>
      <c r="G164" s="87" t="s">
        <v>107</v>
      </c>
      <c r="H164" s="88" t="s">
        <v>107</v>
      </c>
      <c r="I164" s="80" t="e">
        <f t="shared" si="9"/>
        <v>#VALUE!</v>
      </c>
      <c r="J164" s="89" t="e">
        <f t="shared" si="10"/>
        <v>#VALUE!</v>
      </c>
      <c r="M164" s="89">
        <f t="shared" si="8"/>
        <v>0</v>
      </c>
    </row>
    <row r="165" spans="1:13" x14ac:dyDescent="0.25">
      <c r="A165" s="40">
        <v>4311</v>
      </c>
      <c r="B165" s="43"/>
      <c r="C165" s="42" t="s">
        <v>111</v>
      </c>
      <c r="D165" s="42"/>
      <c r="E165" s="87">
        <v>22805</v>
      </c>
      <c r="F165" s="87">
        <v>22805</v>
      </c>
      <c r="G165" s="87">
        <v>19954</v>
      </c>
      <c r="H165" s="88">
        <v>14374</v>
      </c>
      <c r="I165" s="80">
        <f t="shared" si="9"/>
        <v>2851</v>
      </c>
      <c r="J165" s="89">
        <f t="shared" si="10"/>
        <v>8431</v>
      </c>
      <c r="M165" s="89">
        <f t="shared" si="8"/>
        <v>0</v>
      </c>
    </row>
    <row r="166" spans="1:13" x14ac:dyDescent="0.25">
      <c r="A166" s="40">
        <v>4322</v>
      </c>
      <c r="B166" s="43"/>
      <c r="C166" s="42" t="s">
        <v>347</v>
      </c>
      <c r="D166" s="42"/>
      <c r="E166" s="87">
        <v>15000</v>
      </c>
      <c r="F166" s="87">
        <v>15000</v>
      </c>
      <c r="G166" s="87">
        <v>13055</v>
      </c>
      <c r="H166" s="88">
        <v>13814</v>
      </c>
      <c r="I166" s="80">
        <f t="shared" si="9"/>
        <v>1945</v>
      </c>
      <c r="J166" s="89">
        <f t="shared" si="10"/>
        <v>1186</v>
      </c>
      <c r="M166" s="89">
        <f t="shared" si="8"/>
        <v>0</v>
      </c>
    </row>
    <row r="167" spans="1:13" x14ac:dyDescent="0.25">
      <c r="A167" s="40">
        <v>7233</v>
      </c>
      <c r="B167" s="43"/>
      <c r="C167" s="113" t="s">
        <v>163</v>
      </c>
      <c r="D167" s="94">
        <v>13320.887575757575</v>
      </c>
      <c r="E167" s="95">
        <v>12189</v>
      </c>
      <c r="F167" s="92">
        <v>13321</v>
      </c>
      <c r="G167" s="87">
        <v>17242</v>
      </c>
      <c r="H167" s="88">
        <v>23013</v>
      </c>
      <c r="I167" s="80">
        <f t="shared" si="9"/>
        <v>-3921</v>
      </c>
      <c r="J167" s="89">
        <f t="shared" si="10"/>
        <v>-9692</v>
      </c>
      <c r="M167" s="89">
        <f t="shared" si="8"/>
        <v>-1132</v>
      </c>
    </row>
    <row r="168" spans="1:13" x14ac:dyDescent="0.25">
      <c r="A168" s="44">
        <v>9000</v>
      </c>
      <c r="B168" s="41" t="s">
        <v>115</v>
      </c>
      <c r="C168" s="46" t="s">
        <v>116</v>
      </c>
      <c r="D168" s="46"/>
      <c r="E168" s="87">
        <v>12519</v>
      </c>
      <c r="F168" s="87">
        <v>12519</v>
      </c>
      <c r="G168" s="87" t="s">
        <v>107</v>
      </c>
      <c r="H168" s="88" t="s">
        <v>107</v>
      </c>
      <c r="I168" s="80" t="e">
        <f t="shared" si="9"/>
        <v>#VALUE!</v>
      </c>
      <c r="J168" s="89" t="e">
        <f t="shared" si="10"/>
        <v>#VALUE!</v>
      </c>
      <c r="M168" s="89">
        <f t="shared" si="8"/>
        <v>0</v>
      </c>
    </row>
    <row r="169" spans="1:13" ht="25.5" x14ac:dyDescent="0.25">
      <c r="A169" s="59">
        <v>9400</v>
      </c>
      <c r="B169" s="60" t="s">
        <v>115</v>
      </c>
      <c r="C169" s="61" t="s">
        <v>340</v>
      </c>
      <c r="D169" s="61"/>
      <c r="E169" s="102" t="s">
        <v>107</v>
      </c>
      <c r="F169" s="102" t="s">
        <v>107</v>
      </c>
      <c r="G169" s="102">
        <v>12047</v>
      </c>
      <c r="H169" s="104">
        <v>12903</v>
      </c>
      <c r="I169" s="80" t="e">
        <f t="shared" si="9"/>
        <v>#VALUE!</v>
      </c>
      <c r="J169" s="89" t="e">
        <f t="shared" si="10"/>
        <v>#VALUE!</v>
      </c>
      <c r="M169" s="89" t="e">
        <f t="shared" si="8"/>
        <v>#VALUE!</v>
      </c>
    </row>
    <row r="170" spans="1:13" ht="30" customHeight="1" x14ac:dyDescent="0.25">
      <c r="A170" s="154" t="s">
        <v>349</v>
      </c>
      <c r="B170" s="154"/>
      <c r="C170" s="154"/>
      <c r="D170" s="154"/>
      <c r="E170" s="154"/>
      <c r="F170" s="154"/>
      <c r="G170" s="154"/>
      <c r="H170" s="154"/>
      <c r="I170" s="29"/>
    </row>
    <row r="171" spans="1:13" ht="26.25" customHeight="1" x14ac:dyDescent="0.25">
      <c r="A171" s="145" t="s">
        <v>330</v>
      </c>
      <c r="B171" s="145"/>
      <c r="C171" s="145"/>
      <c r="D171" s="145"/>
      <c r="E171" s="145"/>
      <c r="F171" s="145"/>
      <c r="G171" s="145"/>
      <c r="H171" s="145"/>
      <c r="I171" s="30"/>
    </row>
    <row r="172" spans="1:13" x14ac:dyDescent="0.25">
      <c r="A172" s="155"/>
      <c r="B172" s="155"/>
      <c r="C172" s="155"/>
      <c r="D172" s="155"/>
      <c r="E172" s="155"/>
      <c r="F172" s="155"/>
      <c r="G172" s="155"/>
      <c r="H172" s="155"/>
      <c r="I172" s="64"/>
    </row>
    <row r="173" spans="1:13" ht="36" customHeight="1" x14ac:dyDescent="0.25">
      <c r="A173" s="146" t="s">
        <v>108</v>
      </c>
      <c r="B173" s="156"/>
      <c r="C173" s="31" t="s">
        <v>109</v>
      </c>
      <c r="D173" s="31"/>
      <c r="E173" s="31" t="s">
        <v>332</v>
      </c>
      <c r="F173" s="77">
        <v>2022</v>
      </c>
      <c r="G173" s="77">
        <v>2020</v>
      </c>
      <c r="H173" s="77">
        <v>2018</v>
      </c>
      <c r="I173" s="57"/>
    </row>
    <row r="174" spans="1:13" ht="9.9499999999999993" customHeight="1" x14ac:dyDescent="0.25">
      <c r="A174" s="56"/>
      <c r="B174" s="57"/>
      <c r="C174" s="57"/>
      <c r="D174" s="57"/>
      <c r="E174" s="114"/>
      <c r="F174" s="114"/>
      <c r="G174" s="114"/>
      <c r="H174" s="115"/>
      <c r="I174" s="80">
        <f t="shared" si="9"/>
        <v>0</v>
      </c>
      <c r="J174" s="89">
        <f t="shared" si="10"/>
        <v>0</v>
      </c>
      <c r="M174" s="89">
        <f t="shared" si="8"/>
        <v>0</v>
      </c>
    </row>
    <row r="175" spans="1:13" ht="25.5" x14ac:dyDescent="0.25">
      <c r="A175" s="36" t="s">
        <v>11</v>
      </c>
      <c r="B175" s="55"/>
      <c r="C175" s="38" t="s">
        <v>57</v>
      </c>
      <c r="D175" s="38"/>
      <c r="E175" s="80"/>
      <c r="F175" s="80"/>
      <c r="G175" s="80"/>
      <c r="H175" s="116"/>
      <c r="I175" s="80">
        <f t="shared" si="9"/>
        <v>0</v>
      </c>
      <c r="J175" s="89">
        <f t="shared" si="10"/>
        <v>0</v>
      </c>
      <c r="M175" s="89">
        <f t="shared" si="8"/>
        <v>0</v>
      </c>
    </row>
    <row r="176" spans="1:13" x14ac:dyDescent="0.25">
      <c r="A176" s="40">
        <v>2113</v>
      </c>
      <c r="B176" s="43"/>
      <c r="C176" s="42" t="s">
        <v>164</v>
      </c>
      <c r="D176" s="42"/>
      <c r="E176" s="87">
        <v>31929.863605442177</v>
      </c>
      <c r="F176" s="87">
        <v>31930</v>
      </c>
      <c r="G176" s="87" t="s">
        <v>107</v>
      </c>
      <c r="H176" s="88" t="s">
        <v>107</v>
      </c>
      <c r="I176" s="80" t="e">
        <f t="shared" si="9"/>
        <v>#VALUE!</v>
      </c>
      <c r="J176" s="89" t="e">
        <f t="shared" si="10"/>
        <v>#VALUE!</v>
      </c>
      <c r="M176" s="89">
        <f t="shared" si="8"/>
        <v>-0.13639455782322329</v>
      </c>
    </row>
    <row r="177" spans="1:13" x14ac:dyDescent="0.25">
      <c r="A177" s="40">
        <v>2145</v>
      </c>
      <c r="B177" s="43"/>
      <c r="C177" s="117" t="s">
        <v>160</v>
      </c>
      <c r="D177" s="42"/>
      <c r="E177" s="87">
        <v>27781.203508403363</v>
      </c>
      <c r="F177" s="92">
        <v>27781</v>
      </c>
      <c r="G177" s="87">
        <v>29582</v>
      </c>
      <c r="H177" s="88">
        <v>28766</v>
      </c>
      <c r="I177" s="80">
        <f t="shared" si="9"/>
        <v>-1801</v>
      </c>
      <c r="J177" s="89">
        <f t="shared" si="10"/>
        <v>-985</v>
      </c>
      <c r="M177" s="89">
        <f t="shared" si="8"/>
        <v>0.20350840336323017</v>
      </c>
    </row>
    <row r="178" spans="1:13" x14ac:dyDescent="0.25">
      <c r="A178" s="40">
        <v>3111</v>
      </c>
      <c r="B178" s="43"/>
      <c r="C178" s="42" t="s">
        <v>165</v>
      </c>
      <c r="D178" s="42"/>
      <c r="E178" s="87">
        <v>19675.291707317072</v>
      </c>
      <c r="F178" s="87">
        <v>19675</v>
      </c>
      <c r="G178" s="87" t="s">
        <v>107</v>
      </c>
      <c r="H178" s="88" t="s">
        <v>107</v>
      </c>
      <c r="I178" s="80" t="e">
        <f t="shared" si="9"/>
        <v>#VALUE!</v>
      </c>
      <c r="J178" s="89" t="e">
        <f t="shared" si="10"/>
        <v>#VALUE!</v>
      </c>
      <c r="M178" s="89">
        <f t="shared" si="8"/>
        <v>0.29170731707199593</v>
      </c>
    </row>
    <row r="179" spans="1:13" x14ac:dyDescent="0.25">
      <c r="A179" s="40">
        <v>3116</v>
      </c>
      <c r="B179" s="43"/>
      <c r="C179" s="117" t="s">
        <v>131</v>
      </c>
      <c r="D179" s="42"/>
      <c r="E179" s="87">
        <v>20059.759725</v>
      </c>
      <c r="F179" s="92">
        <v>20060</v>
      </c>
      <c r="G179" s="87">
        <v>21659</v>
      </c>
      <c r="H179" s="88">
        <v>20688</v>
      </c>
      <c r="I179" s="80">
        <f t="shared" si="9"/>
        <v>-1599</v>
      </c>
      <c r="J179" s="89">
        <f t="shared" si="10"/>
        <v>-628</v>
      </c>
      <c r="M179" s="89">
        <f t="shared" si="8"/>
        <v>-0.24027500000011059</v>
      </c>
    </row>
    <row r="180" spans="1:13" x14ac:dyDescent="0.25">
      <c r="A180" s="40">
        <v>3122</v>
      </c>
      <c r="B180" s="43"/>
      <c r="C180" s="42" t="s">
        <v>132</v>
      </c>
      <c r="D180" s="42"/>
      <c r="E180" s="87">
        <v>28662.272336448597</v>
      </c>
      <c r="F180" s="87">
        <v>28662</v>
      </c>
      <c r="G180" s="87">
        <v>24927</v>
      </c>
      <c r="H180" s="88">
        <v>27146</v>
      </c>
      <c r="I180" s="80">
        <f t="shared" si="9"/>
        <v>3735</v>
      </c>
      <c r="J180" s="89">
        <f t="shared" si="10"/>
        <v>1516</v>
      </c>
      <c r="M180" s="89">
        <f t="shared" si="8"/>
        <v>0.27233644859734341</v>
      </c>
    </row>
    <row r="181" spans="1:13" ht="14.25" customHeight="1" x14ac:dyDescent="0.25">
      <c r="A181" s="44">
        <v>3133</v>
      </c>
      <c r="B181" s="45"/>
      <c r="C181" s="50" t="s">
        <v>161</v>
      </c>
      <c r="D181" s="50"/>
      <c r="E181" s="87">
        <v>16713.683967479672</v>
      </c>
      <c r="F181" s="87">
        <v>16714</v>
      </c>
      <c r="G181" s="87">
        <v>14196</v>
      </c>
      <c r="H181" s="88">
        <v>14320</v>
      </c>
      <c r="I181" s="80">
        <f t="shared" si="9"/>
        <v>2518</v>
      </c>
      <c r="J181" s="89">
        <f t="shared" si="10"/>
        <v>2394</v>
      </c>
      <c r="M181" s="89">
        <f t="shared" si="8"/>
        <v>-0.3160325203280081</v>
      </c>
    </row>
    <row r="182" spans="1:13" ht="14.25" customHeight="1" x14ac:dyDescent="0.25">
      <c r="A182" s="44">
        <v>3257</v>
      </c>
      <c r="B182" s="45"/>
      <c r="C182" s="46" t="s">
        <v>133</v>
      </c>
      <c r="D182" s="46"/>
      <c r="E182" s="87">
        <v>18898.053753327418</v>
      </c>
      <c r="F182" s="87">
        <v>18898</v>
      </c>
      <c r="G182" s="87" t="s">
        <v>107</v>
      </c>
      <c r="H182" s="88" t="s">
        <v>107</v>
      </c>
      <c r="I182" s="80" t="e">
        <f t="shared" si="9"/>
        <v>#VALUE!</v>
      </c>
      <c r="J182" s="89" t="e">
        <f t="shared" si="10"/>
        <v>#VALUE!</v>
      </c>
      <c r="M182" s="89">
        <f t="shared" si="8"/>
        <v>5.3753327418235131E-2</v>
      </c>
    </row>
    <row r="183" spans="1:13" x14ac:dyDescent="0.25">
      <c r="A183" s="40">
        <v>4311</v>
      </c>
      <c r="B183" s="43"/>
      <c r="C183" s="42" t="s">
        <v>111</v>
      </c>
      <c r="D183" s="42"/>
      <c r="E183" s="87">
        <v>19692.129799196784</v>
      </c>
      <c r="F183" s="87">
        <v>19692</v>
      </c>
      <c r="G183" s="87">
        <v>20189</v>
      </c>
      <c r="H183" s="88">
        <v>17972</v>
      </c>
      <c r="I183" s="80">
        <f t="shared" si="9"/>
        <v>-497</v>
      </c>
      <c r="J183" s="89">
        <f t="shared" si="10"/>
        <v>1720</v>
      </c>
      <c r="M183" s="89">
        <f t="shared" si="8"/>
        <v>0.1297991967840062</v>
      </c>
    </row>
    <row r="184" spans="1:13" x14ac:dyDescent="0.25">
      <c r="A184" s="40">
        <v>4322</v>
      </c>
      <c r="B184" s="43"/>
      <c r="C184" s="42" t="s">
        <v>347</v>
      </c>
      <c r="D184" s="42"/>
      <c r="E184" s="87">
        <v>16864.909533771664</v>
      </c>
      <c r="F184" s="87">
        <v>16865</v>
      </c>
      <c r="G184" s="87">
        <v>15781</v>
      </c>
      <c r="H184" s="88" t="s">
        <v>107</v>
      </c>
      <c r="I184" s="80">
        <f t="shared" si="9"/>
        <v>1084</v>
      </c>
      <c r="J184" s="89" t="e">
        <f t="shared" si="10"/>
        <v>#VALUE!</v>
      </c>
      <c r="M184" s="89">
        <f t="shared" si="8"/>
        <v>-9.0466228335571941E-2</v>
      </c>
    </row>
    <row r="185" spans="1:13" x14ac:dyDescent="0.25">
      <c r="A185" s="40">
        <v>8131</v>
      </c>
      <c r="B185" s="43"/>
      <c r="C185" s="42" t="s">
        <v>166</v>
      </c>
      <c r="D185" s="42"/>
      <c r="E185" s="87">
        <v>16602.036077145105</v>
      </c>
      <c r="F185" s="87">
        <v>16602</v>
      </c>
      <c r="G185" s="87" t="s">
        <v>107</v>
      </c>
      <c r="H185" s="88" t="s">
        <v>107</v>
      </c>
      <c r="I185" s="80" t="e">
        <f t="shared" si="9"/>
        <v>#VALUE!</v>
      </c>
      <c r="J185" s="89" t="e">
        <f t="shared" si="10"/>
        <v>#VALUE!</v>
      </c>
      <c r="M185" s="89">
        <f t="shared" si="8"/>
        <v>3.6077145105082309E-2</v>
      </c>
    </row>
    <row r="186" spans="1:13" x14ac:dyDescent="0.25">
      <c r="A186" s="40">
        <v>9000</v>
      </c>
      <c r="B186" s="41" t="s">
        <v>115</v>
      </c>
      <c r="C186" s="42" t="s">
        <v>116</v>
      </c>
      <c r="D186" s="42"/>
      <c r="E186" s="87">
        <v>12670.254401796652</v>
      </c>
      <c r="F186" s="87">
        <v>12670</v>
      </c>
      <c r="G186" s="87" t="s">
        <v>107</v>
      </c>
      <c r="H186" s="88" t="s">
        <v>107</v>
      </c>
      <c r="I186" s="80" t="e">
        <f t="shared" si="9"/>
        <v>#VALUE!</v>
      </c>
      <c r="J186" s="89" t="e">
        <f t="shared" si="10"/>
        <v>#VALUE!</v>
      </c>
      <c r="M186" s="89">
        <f t="shared" si="8"/>
        <v>0.25440179665201867</v>
      </c>
    </row>
    <row r="187" spans="1:13" ht="25.5" x14ac:dyDescent="0.25">
      <c r="A187" s="44">
        <v>9400</v>
      </c>
      <c r="B187" s="41" t="s">
        <v>115</v>
      </c>
      <c r="C187" s="46" t="s">
        <v>340</v>
      </c>
      <c r="D187" s="46"/>
      <c r="E187" s="87" t="s">
        <v>107</v>
      </c>
      <c r="F187" s="87" t="s">
        <v>107</v>
      </c>
      <c r="G187" s="87">
        <v>12882</v>
      </c>
      <c r="H187" s="88">
        <v>12066</v>
      </c>
      <c r="I187" s="80" t="e">
        <f t="shared" si="9"/>
        <v>#VALUE!</v>
      </c>
      <c r="J187" s="89" t="e">
        <f t="shared" si="10"/>
        <v>#VALUE!</v>
      </c>
      <c r="M187" s="89" t="e">
        <f t="shared" si="8"/>
        <v>#VALUE!</v>
      </c>
    </row>
    <row r="188" spans="1:13" ht="9.9499999999999993" customHeight="1" x14ac:dyDescent="0.25">
      <c r="A188" s="47"/>
      <c r="B188" s="45"/>
      <c r="C188" s="46"/>
      <c r="D188" s="46"/>
      <c r="E188" s="87"/>
      <c r="F188" s="87"/>
      <c r="G188" s="87"/>
      <c r="H188" s="88"/>
      <c r="I188" s="80">
        <f t="shared" si="9"/>
        <v>0</v>
      </c>
      <c r="J188" s="89">
        <f t="shared" si="10"/>
        <v>0</v>
      </c>
      <c r="M188" s="89">
        <f t="shared" si="8"/>
        <v>0</v>
      </c>
    </row>
    <row r="189" spans="1:13" ht="25.5" x14ac:dyDescent="0.25">
      <c r="A189" s="36" t="s">
        <v>12</v>
      </c>
      <c r="B189" s="55"/>
      <c r="C189" s="38" t="s">
        <v>167</v>
      </c>
      <c r="D189" s="38"/>
      <c r="E189" s="80"/>
      <c r="F189" s="80"/>
      <c r="G189" s="80"/>
      <c r="H189" s="88"/>
      <c r="I189" s="80">
        <f t="shared" si="9"/>
        <v>0</v>
      </c>
      <c r="J189" s="89">
        <f t="shared" si="10"/>
        <v>0</v>
      </c>
      <c r="M189" s="89">
        <f t="shared" si="8"/>
        <v>0</v>
      </c>
    </row>
    <row r="190" spans="1:13" x14ac:dyDescent="0.25">
      <c r="A190" s="40">
        <v>2113</v>
      </c>
      <c r="B190" s="43"/>
      <c r="C190" s="42" t="s">
        <v>164</v>
      </c>
      <c r="D190" s="42"/>
      <c r="E190" s="87">
        <v>26752.912248062014</v>
      </c>
      <c r="F190" s="87">
        <v>26753</v>
      </c>
      <c r="G190" s="87">
        <v>24111</v>
      </c>
      <c r="H190" s="88">
        <v>19778</v>
      </c>
      <c r="I190" s="80">
        <f t="shared" si="9"/>
        <v>2642</v>
      </c>
      <c r="J190" s="89">
        <f t="shared" si="10"/>
        <v>6975</v>
      </c>
      <c r="M190" s="89">
        <f t="shared" si="8"/>
        <v>-8.7751937986467965E-2</v>
      </c>
    </row>
    <row r="191" spans="1:13" x14ac:dyDescent="0.25">
      <c r="A191" s="40">
        <v>2122</v>
      </c>
      <c r="B191" s="43"/>
      <c r="C191" s="42" t="s">
        <v>168</v>
      </c>
      <c r="D191" s="42"/>
      <c r="E191" s="87">
        <v>25831.024545454547</v>
      </c>
      <c r="F191" s="87">
        <v>25831</v>
      </c>
      <c r="G191" s="87" t="s">
        <v>107</v>
      </c>
      <c r="H191" s="88" t="s">
        <v>107</v>
      </c>
      <c r="I191" s="80" t="e">
        <f t="shared" si="9"/>
        <v>#VALUE!</v>
      </c>
      <c r="J191" s="89" t="e">
        <f t="shared" si="10"/>
        <v>#VALUE!</v>
      </c>
      <c r="M191" s="89">
        <f t="shared" si="8"/>
        <v>2.4545454547478585E-2</v>
      </c>
    </row>
    <row r="192" spans="1:13" x14ac:dyDescent="0.25">
      <c r="A192" s="40">
        <v>2145</v>
      </c>
      <c r="B192" s="43"/>
      <c r="C192" s="42" t="s">
        <v>160</v>
      </c>
      <c r="D192" s="42"/>
      <c r="E192" s="87">
        <v>28850.094215686277</v>
      </c>
      <c r="F192" s="87">
        <v>28850</v>
      </c>
      <c r="G192" s="87">
        <v>23976</v>
      </c>
      <c r="H192" s="88">
        <v>22770</v>
      </c>
      <c r="I192" s="80">
        <f t="shared" si="9"/>
        <v>4874</v>
      </c>
      <c r="J192" s="89">
        <f t="shared" si="10"/>
        <v>6080</v>
      </c>
      <c r="M192" s="89">
        <f t="shared" si="8"/>
        <v>9.4215686276584165E-2</v>
      </c>
    </row>
    <row r="193" spans="1:13" x14ac:dyDescent="0.25">
      <c r="A193" s="40">
        <v>3116</v>
      </c>
      <c r="B193" s="43"/>
      <c r="C193" s="42" t="s">
        <v>131</v>
      </c>
      <c r="D193" s="42"/>
      <c r="E193" s="87">
        <v>22378.307799999999</v>
      </c>
      <c r="F193" s="87">
        <v>22378</v>
      </c>
      <c r="G193" s="87">
        <v>18350</v>
      </c>
      <c r="H193" s="88">
        <v>15993</v>
      </c>
      <c r="I193" s="80">
        <f t="shared" si="9"/>
        <v>4028</v>
      </c>
      <c r="J193" s="89">
        <f t="shared" si="10"/>
        <v>6385</v>
      </c>
      <c r="M193" s="89">
        <f t="shared" si="8"/>
        <v>0.30779999999867869</v>
      </c>
    </row>
    <row r="194" spans="1:13" x14ac:dyDescent="0.25">
      <c r="A194" s="40">
        <v>3122</v>
      </c>
      <c r="B194" s="43"/>
      <c r="C194" s="42" t="s">
        <v>132</v>
      </c>
      <c r="D194" s="42"/>
      <c r="E194" s="87">
        <v>21895.139771929822</v>
      </c>
      <c r="F194" s="90">
        <v>21895</v>
      </c>
      <c r="G194" s="87">
        <v>26435</v>
      </c>
      <c r="H194" s="88">
        <v>22917</v>
      </c>
      <c r="I194" s="80">
        <f t="shared" si="9"/>
        <v>-4540</v>
      </c>
      <c r="J194" s="89">
        <f t="shared" si="10"/>
        <v>-1022</v>
      </c>
      <c r="M194" s="89">
        <f t="shared" si="8"/>
        <v>0.13977192982201814</v>
      </c>
    </row>
    <row r="195" spans="1:13" x14ac:dyDescent="0.25">
      <c r="A195" s="44">
        <v>3133</v>
      </c>
      <c r="B195" s="45"/>
      <c r="C195" s="50" t="s">
        <v>161</v>
      </c>
      <c r="D195" s="50"/>
      <c r="E195" s="87">
        <v>19263.019909909908</v>
      </c>
      <c r="F195" s="87">
        <v>19263</v>
      </c>
      <c r="G195" s="87" t="s">
        <v>107</v>
      </c>
      <c r="H195" s="88" t="s">
        <v>107</v>
      </c>
      <c r="I195" s="80" t="e">
        <f t="shared" si="9"/>
        <v>#VALUE!</v>
      </c>
      <c r="J195" s="89" t="e">
        <f t="shared" si="10"/>
        <v>#VALUE!</v>
      </c>
      <c r="M195" s="89">
        <f t="shared" si="8"/>
        <v>1.9909909908164991E-2</v>
      </c>
    </row>
    <row r="196" spans="1:13" x14ac:dyDescent="0.25">
      <c r="A196" s="44">
        <v>3257</v>
      </c>
      <c r="B196" s="45"/>
      <c r="C196" s="46" t="s">
        <v>133</v>
      </c>
      <c r="D196" s="46"/>
      <c r="E196" s="87">
        <v>19397.58780114723</v>
      </c>
      <c r="F196" s="87">
        <v>19398</v>
      </c>
      <c r="G196" s="87" t="s">
        <v>107</v>
      </c>
      <c r="H196" s="88" t="s">
        <v>107</v>
      </c>
      <c r="I196" s="80" t="e">
        <f t="shared" si="9"/>
        <v>#VALUE!</v>
      </c>
      <c r="J196" s="89" t="e">
        <f t="shared" si="10"/>
        <v>#VALUE!</v>
      </c>
      <c r="M196" s="89">
        <f t="shared" si="8"/>
        <v>-0.41219885276950663</v>
      </c>
    </row>
    <row r="197" spans="1:13" x14ac:dyDescent="0.25">
      <c r="A197" s="40">
        <v>4311</v>
      </c>
      <c r="B197" s="43"/>
      <c r="C197" s="42" t="s">
        <v>111</v>
      </c>
      <c r="D197" s="42"/>
      <c r="E197" s="87">
        <v>19881.259351464436</v>
      </c>
      <c r="F197" s="87">
        <v>19881</v>
      </c>
      <c r="G197" s="87">
        <v>16199</v>
      </c>
      <c r="H197" s="88">
        <v>14350</v>
      </c>
      <c r="I197" s="80">
        <f t="shared" si="9"/>
        <v>3682</v>
      </c>
      <c r="J197" s="89">
        <f t="shared" si="10"/>
        <v>5531</v>
      </c>
      <c r="M197" s="89">
        <f t="shared" si="8"/>
        <v>0.25935146443589474</v>
      </c>
    </row>
    <row r="198" spans="1:13" x14ac:dyDescent="0.25">
      <c r="A198" s="40">
        <v>4322</v>
      </c>
      <c r="B198" s="43"/>
      <c r="C198" s="42" t="s">
        <v>347</v>
      </c>
      <c r="D198" s="42"/>
      <c r="E198" s="87">
        <v>15938.691098265896</v>
      </c>
      <c r="F198" s="87">
        <v>15939</v>
      </c>
      <c r="G198" s="87">
        <v>15652</v>
      </c>
      <c r="H198" s="88" t="s">
        <v>107</v>
      </c>
      <c r="I198" s="80">
        <f t="shared" si="9"/>
        <v>287</v>
      </c>
      <c r="J198" s="89" t="e">
        <f t="shared" si="10"/>
        <v>#VALUE!</v>
      </c>
      <c r="M198" s="89">
        <f t="shared" si="8"/>
        <v>-0.30890173410443822</v>
      </c>
    </row>
    <row r="199" spans="1:13" x14ac:dyDescent="0.25">
      <c r="A199" s="44">
        <v>8131</v>
      </c>
      <c r="B199" s="45"/>
      <c r="C199" s="50" t="s">
        <v>166</v>
      </c>
      <c r="D199" s="50"/>
      <c r="E199" s="87">
        <v>13545.427852852854</v>
      </c>
      <c r="F199" s="90">
        <v>13545</v>
      </c>
      <c r="G199" s="87">
        <v>15733</v>
      </c>
      <c r="H199" s="88">
        <v>13513</v>
      </c>
      <c r="I199" s="80">
        <f t="shared" si="9"/>
        <v>-2188</v>
      </c>
      <c r="J199" s="89">
        <f t="shared" si="10"/>
        <v>32</v>
      </c>
      <c r="M199" s="89">
        <f t="shared" si="8"/>
        <v>0.42785285285390273</v>
      </c>
    </row>
    <row r="200" spans="1:13" x14ac:dyDescent="0.25">
      <c r="A200" s="44">
        <v>9000</v>
      </c>
      <c r="B200" s="41" t="s">
        <v>115</v>
      </c>
      <c r="C200" s="46" t="s">
        <v>116</v>
      </c>
      <c r="D200" s="46"/>
      <c r="E200" s="87">
        <v>11991.135725434551</v>
      </c>
      <c r="F200" s="87">
        <v>11991</v>
      </c>
      <c r="G200" s="87" t="s">
        <v>107</v>
      </c>
      <c r="H200" s="88" t="s">
        <v>107</v>
      </c>
      <c r="I200" s="80" t="e">
        <f t="shared" si="9"/>
        <v>#VALUE!</v>
      </c>
      <c r="J200" s="89" t="e">
        <f t="shared" si="10"/>
        <v>#VALUE!</v>
      </c>
      <c r="M200" s="89">
        <f t="shared" si="8"/>
        <v>0.13572543455120467</v>
      </c>
    </row>
    <row r="201" spans="1:13" ht="25.5" x14ac:dyDescent="0.25">
      <c r="A201" s="44">
        <v>9400</v>
      </c>
      <c r="B201" s="41" t="s">
        <v>115</v>
      </c>
      <c r="C201" s="46" t="s">
        <v>340</v>
      </c>
      <c r="D201" s="46"/>
      <c r="E201" s="87" t="s">
        <v>107</v>
      </c>
      <c r="F201" s="87" t="s">
        <v>107</v>
      </c>
      <c r="G201" s="87">
        <v>11008</v>
      </c>
      <c r="H201" s="88">
        <v>10238</v>
      </c>
      <c r="I201" s="80" t="e">
        <f t="shared" si="9"/>
        <v>#VALUE!</v>
      </c>
      <c r="J201" s="89" t="e">
        <f t="shared" si="10"/>
        <v>#VALUE!</v>
      </c>
      <c r="M201" s="89" t="e">
        <f t="shared" si="8"/>
        <v>#VALUE!</v>
      </c>
    </row>
    <row r="202" spans="1:13" ht="9.9499999999999993" customHeight="1" x14ac:dyDescent="0.25">
      <c r="A202" s="47"/>
      <c r="B202" s="45"/>
      <c r="C202" s="46"/>
      <c r="D202" s="46"/>
      <c r="E202" s="87"/>
      <c r="F202" s="87"/>
      <c r="G202" s="87"/>
      <c r="H202" s="88"/>
      <c r="I202" s="80">
        <f t="shared" si="9"/>
        <v>0</v>
      </c>
      <c r="J202" s="89">
        <f t="shared" si="10"/>
        <v>0</v>
      </c>
      <c r="M202" s="89">
        <f t="shared" si="8"/>
        <v>0</v>
      </c>
    </row>
    <row r="203" spans="1:13" x14ac:dyDescent="0.25">
      <c r="A203" s="48" t="s">
        <v>13</v>
      </c>
      <c r="B203" s="49"/>
      <c r="C203" s="58" t="s">
        <v>58</v>
      </c>
      <c r="D203" s="58"/>
      <c r="E203" s="80"/>
      <c r="F203" s="80"/>
      <c r="G203" s="80"/>
      <c r="H203" s="88"/>
      <c r="I203" s="80">
        <f t="shared" si="9"/>
        <v>0</v>
      </c>
      <c r="J203" s="89">
        <f t="shared" si="10"/>
        <v>0</v>
      </c>
      <c r="M203" s="89">
        <f t="shared" si="8"/>
        <v>0</v>
      </c>
    </row>
    <row r="204" spans="1:13" x14ac:dyDescent="0.25">
      <c r="A204" s="40">
        <v>2144</v>
      </c>
      <c r="B204" s="43"/>
      <c r="C204" s="42" t="s">
        <v>151</v>
      </c>
      <c r="D204" s="42"/>
      <c r="E204" s="87">
        <v>22849.498409090909</v>
      </c>
      <c r="F204" s="90">
        <v>22849</v>
      </c>
      <c r="G204" s="87">
        <v>25267</v>
      </c>
      <c r="H204" s="88">
        <v>20988</v>
      </c>
      <c r="I204" s="80">
        <f t="shared" si="9"/>
        <v>-2418</v>
      </c>
      <c r="J204" s="89">
        <f t="shared" si="10"/>
        <v>1861</v>
      </c>
      <c r="M204" s="89">
        <f t="shared" si="8"/>
        <v>0.49840909090926289</v>
      </c>
    </row>
    <row r="205" spans="1:13" x14ac:dyDescent="0.25">
      <c r="A205" s="40">
        <v>2145</v>
      </c>
      <c r="B205" s="43"/>
      <c r="C205" s="42" t="s">
        <v>160</v>
      </c>
      <c r="D205" s="42"/>
      <c r="E205" s="87">
        <v>23149.603999999999</v>
      </c>
      <c r="F205" s="87">
        <v>23150</v>
      </c>
      <c r="G205" s="87">
        <v>23095</v>
      </c>
      <c r="H205" s="88">
        <v>25339</v>
      </c>
      <c r="I205" s="80">
        <f t="shared" si="9"/>
        <v>55</v>
      </c>
      <c r="J205" s="89">
        <f t="shared" si="10"/>
        <v>-2189</v>
      </c>
      <c r="M205" s="89">
        <f t="shared" si="8"/>
        <v>-0.39600000000064028</v>
      </c>
    </row>
    <row r="206" spans="1:13" x14ac:dyDescent="0.25">
      <c r="A206" s="40">
        <v>3116</v>
      </c>
      <c r="B206" s="43"/>
      <c r="C206" s="117" t="s">
        <v>131</v>
      </c>
      <c r="D206" s="42"/>
      <c r="E206" s="87">
        <v>12615.759863013698</v>
      </c>
      <c r="F206" s="92">
        <v>12616</v>
      </c>
      <c r="G206" s="87">
        <v>16861</v>
      </c>
      <c r="H206" s="88">
        <v>15346</v>
      </c>
      <c r="I206" s="80">
        <f t="shared" si="9"/>
        <v>-4245</v>
      </c>
      <c r="J206" s="89">
        <f t="shared" si="10"/>
        <v>-2730</v>
      </c>
      <c r="M206" s="89">
        <f t="shared" si="8"/>
        <v>-0.24013698630187719</v>
      </c>
    </row>
    <row r="207" spans="1:13" x14ac:dyDescent="0.25">
      <c r="A207" s="40">
        <v>3122</v>
      </c>
      <c r="B207" s="43"/>
      <c r="C207" s="42" t="s">
        <v>132</v>
      </c>
      <c r="D207" s="42"/>
      <c r="E207" s="87">
        <v>27346.907704918034</v>
      </c>
      <c r="F207" s="87">
        <v>27347</v>
      </c>
      <c r="G207" s="87">
        <v>23565</v>
      </c>
      <c r="H207" s="88">
        <v>26135</v>
      </c>
      <c r="I207" s="80">
        <f t="shared" si="9"/>
        <v>3782</v>
      </c>
      <c r="J207" s="89">
        <f t="shared" si="10"/>
        <v>1212</v>
      </c>
      <c r="M207" s="89">
        <f t="shared" si="8"/>
        <v>-9.2295081965858117E-2</v>
      </c>
    </row>
    <row r="208" spans="1:13" ht="25.5" customHeight="1" x14ac:dyDescent="0.25">
      <c r="A208" s="44">
        <v>3257</v>
      </c>
      <c r="B208" s="45"/>
      <c r="C208" s="46" t="s">
        <v>346</v>
      </c>
      <c r="D208" s="46"/>
      <c r="E208" s="87">
        <v>14429.417639077339</v>
      </c>
      <c r="F208" s="87">
        <v>14429</v>
      </c>
      <c r="G208" s="87">
        <v>13200</v>
      </c>
      <c r="H208" s="88">
        <v>13218</v>
      </c>
      <c r="I208" s="80">
        <f t="shared" si="9"/>
        <v>1229</v>
      </c>
      <c r="J208" s="89">
        <f t="shared" si="10"/>
        <v>1211</v>
      </c>
      <c r="M208" s="89">
        <f t="shared" si="8"/>
        <v>0.41763907733911765</v>
      </c>
    </row>
    <row r="209" spans="1:13" x14ac:dyDescent="0.25">
      <c r="A209" s="40">
        <v>4311</v>
      </c>
      <c r="B209" s="43"/>
      <c r="C209" s="42" t="s">
        <v>111</v>
      </c>
      <c r="D209" s="42"/>
      <c r="E209" s="87">
        <v>17382.751202749143</v>
      </c>
      <c r="F209" s="92">
        <v>17383</v>
      </c>
      <c r="G209" s="87">
        <v>14819</v>
      </c>
      <c r="H209" s="88">
        <v>17878</v>
      </c>
      <c r="I209" s="80">
        <f t="shared" si="9"/>
        <v>2564</v>
      </c>
      <c r="J209" s="89">
        <f t="shared" si="10"/>
        <v>-495</v>
      </c>
      <c r="M209" s="89">
        <f t="shared" si="8"/>
        <v>-0.24879725085702376</v>
      </c>
    </row>
    <row r="210" spans="1:13" x14ac:dyDescent="0.25">
      <c r="A210" s="40">
        <v>4322</v>
      </c>
      <c r="B210" s="43"/>
      <c r="C210" s="42" t="s">
        <v>347</v>
      </c>
      <c r="D210" s="42"/>
      <c r="E210" s="87">
        <v>15804.910787671235</v>
      </c>
      <c r="F210" s="87">
        <v>15805</v>
      </c>
      <c r="G210" s="87">
        <v>16248</v>
      </c>
      <c r="H210" s="88">
        <v>14664</v>
      </c>
      <c r="I210" s="80">
        <f t="shared" si="9"/>
        <v>-443</v>
      </c>
      <c r="J210" s="89">
        <f t="shared" si="10"/>
        <v>1141</v>
      </c>
      <c r="M210" s="89">
        <f t="shared" ref="M210:M277" si="11">E210-F210</f>
        <v>-8.9212328764915583E-2</v>
      </c>
    </row>
    <row r="211" spans="1:13" x14ac:dyDescent="0.25">
      <c r="A211" s="40">
        <v>8141</v>
      </c>
      <c r="B211" s="43"/>
      <c r="C211" s="42" t="s">
        <v>169</v>
      </c>
      <c r="D211" s="42"/>
      <c r="E211" s="87">
        <v>15089.544357976654</v>
      </c>
      <c r="F211" s="87">
        <v>15090</v>
      </c>
      <c r="G211" s="87">
        <v>13086</v>
      </c>
      <c r="H211" s="88">
        <v>13719</v>
      </c>
      <c r="I211" s="80">
        <f t="shared" si="9"/>
        <v>2004</v>
      </c>
      <c r="J211" s="89">
        <f t="shared" si="10"/>
        <v>1371</v>
      </c>
      <c r="M211" s="89">
        <f t="shared" si="11"/>
        <v>-0.45564202334571746</v>
      </c>
    </row>
    <row r="212" spans="1:13" x14ac:dyDescent="0.25">
      <c r="A212" s="44">
        <v>9000</v>
      </c>
      <c r="B212" s="41" t="s">
        <v>115</v>
      </c>
      <c r="C212" s="46" t="s">
        <v>116</v>
      </c>
      <c r="D212" s="46"/>
      <c r="E212" s="87">
        <v>11144.72430877901</v>
      </c>
      <c r="F212" s="87">
        <v>11145</v>
      </c>
      <c r="G212" s="87" t="s">
        <v>107</v>
      </c>
      <c r="H212" s="88" t="s">
        <v>107</v>
      </c>
      <c r="I212" s="80" t="e">
        <f t="shared" si="9"/>
        <v>#VALUE!</v>
      </c>
      <c r="J212" s="89" t="e">
        <f t="shared" si="10"/>
        <v>#VALUE!</v>
      </c>
      <c r="M212" s="89">
        <f t="shared" si="11"/>
        <v>-0.2756912209897564</v>
      </c>
    </row>
    <row r="213" spans="1:13" ht="25.5" x14ac:dyDescent="0.25">
      <c r="A213" s="44">
        <v>9400</v>
      </c>
      <c r="B213" s="41" t="s">
        <v>115</v>
      </c>
      <c r="C213" s="46" t="s">
        <v>340</v>
      </c>
      <c r="D213" s="46"/>
      <c r="E213" s="87" t="s">
        <v>107</v>
      </c>
      <c r="F213" s="87" t="s">
        <v>107</v>
      </c>
      <c r="G213" s="87">
        <v>11709</v>
      </c>
      <c r="H213" s="88">
        <v>11399</v>
      </c>
      <c r="I213" s="80" t="e">
        <f t="shared" si="9"/>
        <v>#VALUE!</v>
      </c>
      <c r="J213" s="89" t="e">
        <f t="shared" si="10"/>
        <v>#VALUE!</v>
      </c>
      <c r="M213" s="89" t="e">
        <f t="shared" si="11"/>
        <v>#VALUE!</v>
      </c>
    </row>
    <row r="214" spans="1:13" ht="9.9499999999999993" customHeight="1" x14ac:dyDescent="0.25">
      <c r="A214" s="47"/>
      <c r="B214" s="45"/>
      <c r="C214" s="46"/>
      <c r="D214" s="46"/>
      <c r="E214" s="87"/>
      <c r="F214" s="87"/>
      <c r="G214" s="87"/>
      <c r="H214" s="88"/>
      <c r="I214" s="80">
        <f t="shared" si="9"/>
        <v>0</v>
      </c>
      <c r="J214" s="89">
        <f t="shared" si="10"/>
        <v>0</v>
      </c>
      <c r="M214" s="89">
        <f t="shared" si="11"/>
        <v>0</v>
      </c>
    </row>
    <row r="215" spans="1:13" x14ac:dyDescent="0.25">
      <c r="A215" s="48" t="s">
        <v>14</v>
      </c>
      <c r="B215" s="49"/>
      <c r="C215" s="49" t="s">
        <v>59</v>
      </c>
      <c r="D215" s="49"/>
      <c r="E215" s="80"/>
      <c r="F215" s="80"/>
      <c r="G215" s="80"/>
      <c r="H215" s="88"/>
      <c r="I215" s="80">
        <f t="shared" si="9"/>
        <v>0</v>
      </c>
      <c r="J215" s="89">
        <f t="shared" si="10"/>
        <v>0</v>
      </c>
      <c r="M215" s="89">
        <f t="shared" si="11"/>
        <v>0</v>
      </c>
    </row>
    <row r="216" spans="1:13" x14ac:dyDescent="0.25">
      <c r="A216" s="40">
        <v>2144</v>
      </c>
      <c r="B216" s="43"/>
      <c r="C216" s="42" t="s">
        <v>151</v>
      </c>
      <c r="D216" s="42"/>
      <c r="E216" s="87">
        <v>23455.07419642857</v>
      </c>
      <c r="F216" s="99">
        <v>23455</v>
      </c>
      <c r="G216" s="87">
        <v>19647</v>
      </c>
      <c r="H216" s="88">
        <v>20234</v>
      </c>
      <c r="I216" s="80">
        <f t="shared" si="9"/>
        <v>3808</v>
      </c>
      <c r="J216" s="89">
        <f t="shared" si="10"/>
        <v>3221</v>
      </c>
      <c r="M216" s="89">
        <f t="shared" si="11"/>
        <v>7.4196428569848649E-2</v>
      </c>
    </row>
    <row r="217" spans="1:13" x14ac:dyDescent="0.25">
      <c r="A217" s="40">
        <v>2145</v>
      </c>
      <c r="B217" s="43"/>
      <c r="C217" s="42" t="s">
        <v>160</v>
      </c>
      <c r="D217" s="42"/>
      <c r="E217" s="87">
        <v>30818.831739130434</v>
      </c>
      <c r="F217" s="99">
        <v>30819</v>
      </c>
      <c r="G217" s="87">
        <v>21431</v>
      </c>
      <c r="H217" s="88">
        <v>24261</v>
      </c>
      <c r="I217" s="80">
        <f t="shared" si="9"/>
        <v>9388</v>
      </c>
      <c r="J217" s="89">
        <f t="shared" si="10"/>
        <v>6558</v>
      </c>
      <c r="M217" s="89">
        <f t="shared" si="11"/>
        <v>-0.16826086956643849</v>
      </c>
    </row>
    <row r="218" spans="1:13" x14ac:dyDescent="0.25">
      <c r="A218" s="40" t="s">
        <v>355</v>
      </c>
      <c r="B218" s="43"/>
      <c r="C218" s="42" t="s">
        <v>131</v>
      </c>
      <c r="D218" s="42"/>
      <c r="E218" s="87">
        <v>18969.39977777778</v>
      </c>
      <c r="F218" s="87">
        <v>18969</v>
      </c>
      <c r="G218" s="87" t="s">
        <v>107</v>
      </c>
      <c r="H218" s="88">
        <v>14850</v>
      </c>
      <c r="I218" s="80" t="e">
        <f t="shared" si="9"/>
        <v>#VALUE!</v>
      </c>
      <c r="J218" s="89">
        <f t="shared" si="10"/>
        <v>4119</v>
      </c>
      <c r="M218" s="89">
        <f t="shared" si="11"/>
        <v>0.39977777778040036</v>
      </c>
    </row>
    <row r="219" spans="1:13" x14ac:dyDescent="0.25">
      <c r="A219" s="40">
        <v>3122</v>
      </c>
      <c r="B219" s="43"/>
      <c r="C219" s="42" t="s">
        <v>132</v>
      </c>
      <c r="D219" s="42"/>
      <c r="E219" s="87">
        <v>20658.376437889961</v>
      </c>
      <c r="F219" s="87">
        <v>20658</v>
      </c>
      <c r="G219" s="87">
        <v>19219</v>
      </c>
      <c r="H219" s="88">
        <v>20021</v>
      </c>
      <c r="I219" s="80">
        <f t="shared" si="9"/>
        <v>1439</v>
      </c>
      <c r="J219" s="89">
        <f t="shared" si="10"/>
        <v>637</v>
      </c>
      <c r="M219" s="89">
        <f t="shared" si="11"/>
        <v>0.37643788996138028</v>
      </c>
    </row>
    <row r="220" spans="1:13" ht="26.25" customHeight="1" x14ac:dyDescent="0.25">
      <c r="A220" s="44">
        <v>3257</v>
      </c>
      <c r="B220" s="45"/>
      <c r="C220" s="46" t="s">
        <v>346</v>
      </c>
      <c r="D220" s="46"/>
      <c r="E220" s="87">
        <v>15189.920457610791</v>
      </c>
      <c r="F220" s="87">
        <v>15190</v>
      </c>
      <c r="G220" s="87">
        <v>13837</v>
      </c>
      <c r="H220" s="88">
        <v>13976</v>
      </c>
      <c r="I220" s="80">
        <f t="shared" si="9"/>
        <v>1353</v>
      </c>
      <c r="J220" s="89">
        <f t="shared" si="10"/>
        <v>1214</v>
      </c>
      <c r="M220" s="89">
        <f t="shared" si="11"/>
        <v>-7.954238920865464E-2</v>
      </c>
    </row>
    <row r="221" spans="1:13" x14ac:dyDescent="0.25">
      <c r="A221" s="40">
        <v>4311</v>
      </c>
      <c r="B221" s="43"/>
      <c r="C221" s="42" t="s">
        <v>111</v>
      </c>
      <c r="D221" s="42"/>
      <c r="E221" s="87">
        <v>19048.645891594657</v>
      </c>
      <c r="F221" s="87">
        <v>19049</v>
      </c>
      <c r="G221" s="87">
        <v>17471</v>
      </c>
      <c r="H221" s="88">
        <v>15954</v>
      </c>
      <c r="I221" s="80">
        <f t="shared" si="9"/>
        <v>1578</v>
      </c>
      <c r="J221" s="89">
        <f t="shared" si="10"/>
        <v>3095</v>
      </c>
      <c r="M221" s="89">
        <f t="shared" si="11"/>
        <v>-0.35410840534314048</v>
      </c>
    </row>
    <row r="222" spans="1:13" x14ac:dyDescent="0.25">
      <c r="A222" s="40">
        <v>4322</v>
      </c>
      <c r="B222" s="43"/>
      <c r="C222" s="42" t="s">
        <v>347</v>
      </c>
      <c r="D222" s="42"/>
      <c r="E222" s="87">
        <v>14290.34109670987</v>
      </c>
      <c r="F222" s="87">
        <v>14290</v>
      </c>
      <c r="G222" s="87">
        <v>12980</v>
      </c>
      <c r="H222" s="88">
        <v>12626</v>
      </c>
      <c r="I222" s="80">
        <f t="shared" si="9"/>
        <v>1310</v>
      </c>
      <c r="J222" s="89">
        <f t="shared" si="10"/>
        <v>1664</v>
      </c>
      <c r="M222" s="89">
        <f t="shared" si="11"/>
        <v>0.34109670986981655</v>
      </c>
    </row>
    <row r="223" spans="1:13" x14ac:dyDescent="0.25">
      <c r="A223" s="44">
        <v>8142</v>
      </c>
      <c r="B223" s="45"/>
      <c r="C223" s="46" t="s">
        <v>170</v>
      </c>
      <c r="D223" s="46"/>
      <c r="E223" s="87">
        <v>13148.941753924792</v>
      </c>
      <c r="F223" s="87">
        <v>13149</v>
      </c>
      <c r="G223" s="87">
        <v>12350</v>
      </c>
      <c r="H223" s="88">
        <v>12046</v>
      </c>
      <c r="I223" s="80">
        <f t="shared" si="9"/>
        <v>799</v>
      </c>
      <c r="J223" s="89">
        <f t="shared" si="10"/>
        <v>1103</v>
      </c>
      <c r="M223" s="89">
        <f t="shared" si="11"/>
        <v>-5.8246075208444381E-2</v>
      </c>
    </row>
    <row r="224" spans="1:13" x14ac:dyDescent="0.25">
      <c r="A224" s="44">
        <v>9000</v>
      </c>
      <c r="B224" s="41" t="s">
        <v>115</v>
      </c>
      <c r="C224" s="46" t="s">
        <v>116</v>
      </c>
      <c r="D224" s="46"/>
      <c r="E224" s="87">
        <v>12847.360822172255</v>
      </c>
      <c r="F224" s="87">
        <v>12847</v>
      </c>
      <c r="G224" s="87" t="s">
        <v>107</v>
      </c>
      <c r="H224" s="88" t="s">
        <v>107</v>
      </c>
      <c r="I224" s="80" t="e">
        <f t="shared" ref="I224:I287" si="12">F224-G224</f>
        <v>#VALUE!</v>
      </c>
      <c r="J224" s="89" t="e">
        <f t="shared" ref="J224:J287" si="13">F224-H224</f>
        <v>#VALUE!</v>
      </c>
      <c r="M224" s="89">
        <f t="shared" si="11"/>
        <v>0.36082217225521163</v>
      </c>
    </row>
    <row r="225" spans="1:13" ht="25.5" x14ac:dyDescent="0.25">
      <c r="A225" s="44">
        <v>9400</v>
      </c>
      <c r="B225" s="41" t="s">
        <v>115</v>
      </c>
      <c r="C225" s="46" t="s">
        <v>340</v>
      </c>
      <c r="D225" s="46"/>
      <c r="E225" s="87" t="s">
        <v>107</v>
      </c>
      <c r="F225" s="87" t="s">
        <v>107</v>
      </c>
      <c r="G225" s="87">
        <v>11319</v>
      </c>
      <c r="H225" s="88">
        <v>12014</v>
      </c>
      <c r="I225" s="80" t="e">
        <f>F225-G225</f>
        <v>#VALUE!</v>
      </c>
      <c r="J225" s="89" t="e">
        <f>F225-H225</f>
        <v>#VALUE!</v>
      </c>
      <c r="M225" s="89" t="e">
        <f>E225-F225</f>
        <v>#VALUE!</v>
      </c>
    </row>
    <row r="226" spans="1:13" ht="9.9499999999999993" customHeight="1" x14ac:dyDescent="0.25">
      <c r="A226" s="47"/>
      <c r="B226" s="45"/>
      <c r="C226" s="46"/>
      <c r="D226" s="46"/>
      <c r="E226" s="87"/>
      <c r="F226" s="87"/>
      <c r="G226" s="87"/>
      <c r="H226" s="88"/>
      <c r="I226" s="80">
        <f t="shared" si="12"/>
        <v>0</v>
      </c>
      <c r="J226" s="89">
        <f t="shared" si="13"/>
        <v>0</v>
      </c>
      <c r="M226" s="89">
        <f t="shared" si="11"/>
        <v>0</v>
      </c>
    </row>
    <row r="227" spans="1:13" ht="25.5" x14ac:dyDescent="0.25">
      <c r="A227" s="36" t="s">
        <v>15</v>
      </c>
      <c r="B227" s="55"/>
      <c r="C227" s="38" t="s">
        <v>171</v>
      </c>
      <c r="D227" s="38"/>
      <c r="E227" s="80"/>
      <c r="F227" s="80"/>
      <c r="G227" s="80"/>
      <c r="H227" s="88"/>
      <c r="I227" s="80">
        <f t="shared" si="12"/>
        <v>0</v>
      </c>
      <c r="J227" s="89">
        <f t="shared" si="13"/>
        <v>0</v>
      </c>
      <c r="M227" s="89">
        <f t="shared" si="11"/>
        <v>0</v>
      </c>
    </row>
    <row r="228" spans="1:13" x14ac:dyDescent="0.25">
      <c r="A228" s="40">
        <v>2144</v>
      </c>
      <c r="B228" s="43"/>
      <c r="C228" s="51" t="s">
        <v>151</v>
      </c>
      <c r="D228" s="51"/>
      <c r="E228" s="87">
        <v>35502</v>
      </c>
      <c r="F228" s="99">
        <v>35502</v>
      </c>
      <c r="G228" s="87">
        <v>22847.638169200814</v>
      </c>
      <c r="H228" s="88">
        <v>30225</v>
      </c>
      <c r="I228" s="80">
        <f t="shared" si="12"/>
        <v>12654.361830799186</v>
      </c>
      <c r="J228" s="89">
        <f t="shared" si="13"/>
        <v>5277</v>
      </c>
      <c r="M228" s="89">
        <f t="shared" si="11"/>
        <v>0</v>
      </c>
    </row>
    <row r="229" spans="1:13" x14ac:dyDescent="0.25">
      <c r="A229" s="40">
        <v>3122</v>
      </c>
      <c r="B229" s="43"/>
      <c r="C229" s="51" t="s">
        <v>132</v>
      </c>
      <c r="D229" s="51"/>
      <c r="E229" s="87">
        <v>33841</v>
      </c>
      <c r="F229" s="87">
        <v>33841</v>
      </c>
      <c r="G229" s="87">
        <v>21873</v>
      </c>
      <c r="H229" s="88">
        <v>25475</v>
      </c>
      <c r="I229" s="80">
        <f t="shared" si="12"/>
        <v>11968</v>
      </c>
      <c r="J229" s="89">
        <f t="shared" si="13"/>
        <v>8366</v>
      </c>
      <c r="M229" s="89">
        <f t="shared" si="11"/>
        <v>0</v>
      </c>
    </row>
    <row r="230" spans="1:13" ht="38.25" x14ac:dyDescent="0.25">
      <c r="A230" s="44">
        <v>3257</v>
      </c>
      <c r="B230" s="45"/>
      <c r="C230" s="91" t="s">
        <v>346</v>
      </c>
      <c r="D230" s="46"/>
      <c r="E230" s="87">
        <v>17064</v>
      </c>
      <c r="F230" s="92">
        <v>17064</v>
      </c>
      <c r="G230" s="87">
        <v>17830</v>
      </c>
      <c r="H230" s="88">
        <v>18643</v>
      </c>
      <c r="I230" s="80">
        <f t="shared" si="12"/>
        <v>-766</v>
      </c>
      <c r="J230" s="89">
        <f t="shared" si="13"/>
        <v>-1579</v>
      </c>
      <c r="M230" s="89">
        <f t="shared" si="11"/>
        <v>0</v>
      </c>
    </row>
    <row r="231" spans="1:13" x14ac:dyDescent="0.25">
      <c r="A231" s="40">
        <v>4311</v>
      </c>
      <c r="B231" s="43"/>
      <c r="C231" s="42" t="s">
        <v>111</v>
      </c>
      <c r="D231" s="42"/>
      <c r="E231" s="87">
        <v>21308</v>
      </c>
      <c r="F231" s="87">
        <v>21308</v>
      </c>
      <c r="G231" s="87">
        <v>17955</v>
      </c>
      <c r="H231" s="88">
        <v>17115</v>
      </c>
      <c r="I231" s="80">
        <f t="shared" si="12"/>
        <v>3353</v>
      </c>
      <c r="J231" s="89">
        <f t="shared" si="13"/>
        <v>4193</v>
      </c>
      <c r="M231" s="89">
        <f t="shared" si="11"/>
        <v>0</v>
      </c>
    </row>
    <row r="232" spans="1:13" x14ac:dyDescent="0.25">
      <c r="A232" s="40">
        <v>4322</v>
      </c>
      <c r="B232" s="43"/>
      <c r="C232" s="42" t="s">
        <v>347</v>
      </c>
      <c r="D232" s="42"/>
      <c r="E232" s="87">
        <v>16698</v>
      </c>
      <c r="F232" s="87">
        <v>16698</v>
      </c>
      <c r="G232" s="87">
        <v>13161</v>
      </c>
      <c r="H232" s="88">
        <v>13902</v>
      </c>
      <c r="I232" s="80">
        <f t="shared" si="12"/>
        <v>3537</v>
      </c>
      <c r="J232" s="89">
        <f t="shared" si="13"/>
        <v>2796</v>
      </c>
      <c r="M232" s="89">
        <f t="shared" si="11"/>
        <v>0</v>
      </c>
    </row>
    <row r="233" spans="1:13" x14ac:dyDescent="0.25">
      <c r="A233" s="40">
        <v>7314</v>
      </c>
      <c r="B233" s="43"/>
      <c r="C233" s="42" t="s">
        <v>172</v>
      </c>
      <c r="D233" s="42"/>
      <c r="E233" s="87">
        <v>13899</v>
      </c>
      <c r="F233" s="87">
        <v>13899</v>
      </c>
      <c r="G233" s="87">
        <v>11481</v>
      </c>
      <c r="H233" s="88">
        <v>10721</v>
      </c>
      <c r="I233" s="80">
        <f t="shared" si="12"/>
        <v>2418</v>
      </c>
      <c r="J233" s="89">
        <f t="shared" si="13"/>
        <v>3178</v>
      </c>
      <c r="M233" s="89">
        <f t="shared" si="11"/>
        <v>0</v>
      </c>
    </row>
    <row r="234" spans="1:13" x14ac:dyDescent="0.25">
      <c r="A234" s="40">
        <v>7315</v>
      </c>
      <c r="B234" s="43"/>
      <c r="C234" s="50" t="s">
        <v>173</v>
      </c>
      <c r="D234" s="50"/>
      <c r="E234" s="87">
        <v>13080</v>
      </c>
      <c r="F234" s="87">
        <v>13080</v>
      </c>
      <c r="G234" s="87">
        <v>12591</v>
      </c>
      <c r="H234" s="88">
        <v>11517</v>
      </c>
      <c r="I234" s="80">
        <f t="shared" si="12"/>
        <v>489</v>
      </c>
      <c r="J234" s="89">
        <f t="shared" si="13"/>
        <v>1563</v>
      </c>
      <c r="M234" s="89">
        <f t="shared" si="11"/>
        <v>0</v>
      </c>
    </row>
    <row r="235" spans="1:13" x14ac:dyDescent="0.25">
      <c r="A235" s="40">
        <v>8114</v>
      </c>
      <c r="B235" s="43"/>
      <c r="C235" s="42" t="s">
        <v>174</v>
      </c>
      <c r="D235" s="42"/>
      <c r="E235" s="87">
        <v>13108</v>
      </c>
      <c r="F235" s="87">
        <v>13108</v>
      </c>
      <c r="G235" s="87">
        <v>13909</v>
      </c>
      <c r="H235" s="88">
        <v>10383</v>
      </c>
      <c r="I235" s="80">
        <f t="shared" si="12"/>
        <v>-801</v>
      </c>
      <c r="J235" s="89">
        <f t="shared" si="13"/>
        <v>2725</v>
      </c>
      <c r="M235" s="89">
        <f t="shared" si="11"/>
        <v>0</v>
      </c>
    </row>
    <row r="236" spans="1:13" x14ac:dyDescent="0.25">
      <c r="A236" s="44">
        <v>8181</v>
      </c>
      <c r="B236" s="45"/>
      <c r="C236" s="46" t="s">
        <v>175</v>
      </c>
      <c r="D236" s="46"/>
      <c r="E236" s="87">
        <v>16916</v>
      </c>
      <c r="F236" s="87">
        <v>16916</v>
      </c>
      <c r="G236" s="87">
        <v>13544</v>
      </c>
      <c r="H236" s="88">
        <v>16807</v>
      </c>
      <c r="I236" s="80">
        <f t="shared" si="12"/>
        <v>3372</v>
      </c>
      <c r="J236" s="89">
        <f t="shared" si="13"/>
        <v>109</v>
      </c>
      <c r="M236" s="89">
        <f t="shared" si="11"/>
        <v>0</v>
      </c>
    </row>
    <row r="237" spans="1:13" x14ac:dyDescent="0.25">
      <c r="A237" s="44">
        <v>9000</v>
      </c>
      <c r="B237" s="41" t="s">
        <v>115</v>
      </c>
      <c r="C237" s="46" t="s">
        <v>116</v>
      </c>
      <c r="D237" s="46"/>
      <c r="E237" s="87">
        <v>12667</v>
      </c>
      <c r="F237" s="87">
        <v>12667</v>
      </c>
      <c r="G237" s="87" t="s">
        <v>107</v>
      </c>
      <c r="H237" s="88" t="s">
        <v>107</v>
      </c>
      <c r="I237" s="80" t="e">
        <f t="shared" si="12"/>
        <v>#VALUE!</v>
      </c>
      <c r="J237" s="89" t="e">
        <f t="shared" si="13"/>
        <v>#VALUE!</v>
      </c>
      <c r="M237" s="89">
        <f t="shared" si="11"/>
        <v>0</v>
      </c>
    </row>
    <row r="238" spans="1:13" ht="25.5" x14ac:dyDescent="0.25">
      <c r="A238" s="44">
        <v>9400</v>
      </c>
      <c r="B238" s="41" t="s">
        <v>115</v>
      </c>
      <c r="C238" s="46" t="s">
        <v>340</v>
      </c>
      <c r="D238" s="46"/>
      <c r="E238" s="87" t="s">
        <v>107</v>
      </c>
      <c r="F238" s="87" t="s">
        <v>107</v>
      </c>
      <c r="G238" s="87">
        <v>11108</v>
      </c>
      <c r="H238" s="88">
        <v>10780</v>
      </c>
      <c r="I238" s="80" t="e">
        <f t="shared" si="12"/>
        <v>#VALUE!</v>
      </c>
      <c r="J238" s="89" t="e">
        <f t="shared" si="13"/>
        <v>#VALUE!</v>
      </c>
      <c r="M238" s="89" t="e">
        <f t="shared" si="11"/>
        <v>#VALUE!</v>
      </c>
    </row>
    <row r="239" spans="1:13" ht="9.9499999999999993" customHeight="1" x14ac:dyDescent="0.25">
      <c r="A239" s="68"/>
      <c r="B239" s="69"/>
      <c r="C239" s="69"/>
      <c r="D239" s="69"/>
      <c r="E239" s="69"/>
      <c r="F239" s="69"/>
      <c r="G239" s="69"/>
      <c r="H239" s="88"/>
      <c r="I239" s="80">
        <f t="shared" si="12"/>
        <v>0</v>
      </c>
      <c r="J239" s="89">
        <f t="shared" si="13"/>
        <v>0</v>
      </c>
      <c r="M239" s="89">
        <f t="shared" si="11"/>
        <v>0</v>
      </c>
    </row>
    <row r="240" spans="1:13" x14ac:dyDescent="0.25">
      <c r="A240" s="48" t="s">
        <v>16</v>
      </c>
      <c r="B240" s="49"/>
      <c r="C240" s="58" t="s">
        <v>60</v>
      </c>
      <c r="D240" s="58"/>
      <c r="E240" s="80"/>
      <c r="F240" s="80"/>
      <c r="G240" s="80"/>
      <c r="H240" s="88"/>
      <c r="I240" s="80">
        <f t="shared" si="12"/>
        <v>0</v>
      </c>
      <c r="J240" s="89">
        <f t="shared" si="13"/>
        <v>0</v>
      </c>
      <c r="M240" s="89">
        <f t="shared" si="11"/>
        <v>0</v>
      </c>
    </row>
    <row r="241" spans="1:13" x14ac:dyDescent="0.25">
      <c r="A241" s="40">
        <v>3122</v>
      </c>
      <c r="B241" s="43"/>
      <c r="C241" s="51" t="s">
        <v>132</v>
      </c>
      <c r="D241" s="51"/>
      <c r="E241" s="87">
        <v>29027</v>
      </c>
      <c r="F241" s="87">
        <v>29027</v>
      </c>
      <c r="G241" s="87">
        <v>26281</v>
      </c>
      <c r="H241" s="88">
        <v>26820</v>
      </c>
      <c r="I241" s="80">
        <f t="shared" si="12"/>
        <v>2746</v>
      </c>
      <c r="J241" s="89">
        <f t="shared" si="13"/>
        <v>2207</v>
      </c>
      <c r="M241" s="89">
        <f t="shared" si="11"/>
        <v>0</v>
      </c>
    </row>
    <row r="242" spans="1:13" x14ac:dyDescent="0.25">
      <c r="A242" s="44">
        <v>3257</v>
      </c>
      <c r="B242" s="45"/>
      <c r="C242" s="46" t="s">
        <v>133</v>
      </c>
      <c r="D242" s="46"/>
      <c r="E242" s="87">
        <v>16879</v>
      </c>
      <c r="F242" s="87">
        <v>16879</v>
      </c>
      <c r="G242" s="87" t="s">
        <v>107</v>
      </c>
      <c r="H242" s="88" t="s">
        <v>107</v>
      </c>
      <c r="I242" s="80" t="e">
        <f t="shared" si="12"/>
        <v>#VALUE!</v>
      </c>
      <c r="J242" s="89" t="e">
        <f t="shared" si="13"/>
        <v>#VALUE!</v>
      </c>
      <c r="M242" s="89">
        <f t="shared" si="11"/>
        <v>0</v>
      </c>
    </row>
    <row r="243" spans="1:13" x14ac:dyDescent="0.25">
      <c r="A243" s="40">
        <v>4311</v>
      </c>
      <c r="B243" s="43"/>
      <c r="C243" s="42" t="s">
        <v>111</v>
      </c>
      <c r="D243" s="42"/>
      <c r="E243" s="87">
        <v>19929</v>
      </c>
      <c r="F243" s="87">
        <v>19929</v>
      </c>
      <c r="G243" s="87">
        <v>19008</v>
      </c>
      <c r="H243" s="88">
        <v>18138</v>
      </c>
      <c r="I243" s="80">
        <f t="shared" si="12"/>
        <v>921</v>
      </c>
      <c r="J243" s="89">
        <f t="shared" si="13"/>
        <v>1791</v>
      </c>
      <c r="M243" s="89">
        <f t="shared" si="11"/>
        <v>0</v>
      </c>
    </row>
    <row r="244" spans="1:13" x14ac:dyDescent="0.25">
      <c r="A244" s="40">
        <v>4322</v>
      </c>
      <c r="B244" s="43"/>
      <c r="C244" s="42" t="s">
        <v>347</v>
      </c>
      <c r="D244" s="42"/>
      <c r="E244" s="87">
        <v>15848</v>
      </c>
      <c r="F244" s="90">
        <v>15848</v>
      </c>
      <c r="G244" s="87">
        <v>16930</v>
      </c>
      <c r="H244" s="88" t="s">
        <v>107</v>
      </c>
      <c r="I244" s="80">
        <f t="shared" si="12"/>
        <v>-1082</v>
      </c>
      <c r="J244" s="89" t="e">
        <f t="shared" si="13"/>
        <v>#VALUE!</v>
      </c>
      <c r="M244" s="89">
        <f t="shared" si="11"/>
        <v>0</v>
      </c>
    </row>
    <row r="245" spans="1:13" x14ac:dyDescent="0.25">
      <c r="A245" s="40">
        <v>7211</v>
      </c>
      <c r="B245" s="43"/>
      <c r="C245" s="42" t="s">
        <v>176</v>
      </c>
      <c r="D245" s="42"/>
      <c r="E245" s="87">
        <v>15935</v>
      </c>
      <c r="F245" s="87">
        <v>15935</v>
      </c>
      <c r="G245" s="87">
        <v>11998</v>
      </c>
      <c r="H245" s="88">
        <v>12901</v>
      </c>
      <c r="I245" s="80">
        <f t="shared" si="12"/>
        <v>3937</v>
      </c>
      <c r="J245" s="89">
        <f t="shared" si="13"/>
        <v>3034</v>
      </c>
      <c r="M245" s="89">
        <f t="shared" si="11"/>
        <v>0</v>
      </c>
    </row>
    <row r="246" spans="1:13" x14ac:dyDescent="0.25">
      <c r="A246" s="40">
        <v>7213</v>
      </c>
      <c r="B246" s="43"/>
      <c r="C246" s="42" t="s">
        <v>177</v>
      </c>
      <c r="D246" s="42"/>
      <c r="E246" s="87">
        <v>14005</v>
      </c>
      <c r="F246" s="90">
        <v>14005</v>
      </c>
      <c r="G246" s="87">
        <v>15480</v>
      </c>
      <c r="H246" s="88">
        <v>13134</v>
      </c>
      <c r="I246" s="80">
        <f t="shared" si="12"/>
        <v>-1475</v>
      </c>
      <c r="J246" s="89">
        <f t="shared" si="13"/>
        <v>871</v>
      </c>
      <c r="M246" s="89">
        <f t="shared" si="11"/>
        <v>0</v>
      </c>
    </row>
    <row r="247" spans="1:13" x14ac:dyDescent="0.25">
      <c r="A247" s="40">
        <v>8121</v>
      </c>
      <c r="B247" s="43"/>
      <c r="C247" s="42" t="s">
        <v>178</v>
      </c>
      <c r="D247" s="42"/>
      <c r="E247" s="87">
        <v>16522</v>
      </c>
      <c r="F247" s="87">
        <v>16522</v>
      </c>
      <c r="G247" s="87">
        <v>14432</v>
      </c>
      <c r="H247" s="88">
        <v>13707</v>
      </c>
      <c r="I247" s="80">
        <f t="shared" si="12"/>
        <v>2090</v>
      </c>
      <c r="J247" s="89">
        <f t="shared" si="13"/>
        <v>2815</v>
      </c>
      <c r="M247" s="89">
        <f t="shared" si="11"/>
        <v>0</v>
      </c>
    </row>
    <row r="248" spans="1:13" x14ac:dyDescent="0.25">
      <c r="A248" s="40">
        <v>8122</v>
      </c>
      <c r="B248" s="43"/>
      <c r="C248" s="42" t="s">
        <v>179</v>
      </c>
      <c r="D248" s="42"/>
      <c r="E248" s="87">
        <v>15248</v>
      </c>
      <c r="F248" s="87">
        <v>15248</v>
      </c>
      <c r="G248" s="87" t="s">
        <v>107</v>
      </c>
      <c r="H248" s="88" t="s">
        <v>107</v>
      </c>
      <c r="I248" s="80" t="e">
        <f t="shared" si="12"/>
        <v>#VALUE!</v>
      </c>
      <c r="J248" s="89" t="e">
        <f t="shared" si="13"/>
        <v>#VALUE!</v>
      </c>
      <c r="M248" s="89">
        <f t="shared" si="11"/>
        <v>0</v>
      </c>
    </row>
    <row r="249" spans="1:13" x14ac:dyDescent="0.25">
      <c r="A249" s="44">
        <v>9000</v>
      </c>
      <c r="B249" s="41" t="s">
        <v>115</v>
      </c>
      <c r="C249" s="46" t="s">
        <v>116</v>
      </c>
      <c r="D249" s="46"/>
      <c r="E249" s="87">
        <v>12461</v>
      </c>
      <c r="F249" s="87">
        <v>12461</v>
      </c>
      <c r="G249" s="87" t="s">
        <v>107</v>
      </c>
      <c r="H249" s="88" t="s">
        <v>107</v>
      </c>
      <c r="I249" s="80" t="e">
        <f t="shared" si="12"/>
        <v>#VALUE!</v>
      </c>
      <c r="J249" s="89" t="e">
        <f t="shared" si="13"/>
        <v>#VALUE!</v>
      </c>
      <c r="M249" s="89">
        <f t="shared" si="11"/>
        <v>0</v>
      </c>
    </row>
    <row r="250" spans="1:13" ht="25.5" x14ac:dyDescent="0.25">
      <c r="A250" s="59">
        <v>9400</v>
      </c>
      <c r="B250" s="60" t="s">
        <v>115</v>
      </c>
      <c r="C250" s="61" t="s">
        <v>340</v>
      </c>
      <c r="D250" s="61"/>
      <c r="E250" s="102" t="s">
        <v>107</v>
      </c>
      <c r="F250" s="102" t="s">
        <v>107</v>
      </c>
      <c r="G250" s="102">
        <v>11342</v>
      </c>
      <c r="H250" s="104">
        <v>11600</v>
      </c>
      <c r="I250" s="80" t="e">
        <f t="shared" si="12"/>
        <v>#VALUE!</v>
      </c>
      <c r="J250" s="89" t="e">
        <f t="shared" si="13"/>
        <v>#VALUE!</v>
      </c>
      <c r="M250" s="89" t="e">
        <f t="shared" si="11"/>
        <v>#VALUE!</v>
      </c>
    </row>
    <row r="251" spans="1:13" ht="30" customHeight="1" x14ac:dyDescent="0.25">
      <c r="A251" s="154" t="s">
        <v>349</v>
      </c>
      <c r="B251" s="154"/>
      <c r="C251" s="154"/>
      <c r="D251" s="154"/>
      <c r="E251" s="154"/>
      <c r="F251" s="154"/>
      <c r="G251" s="154"/>
      <c r="H251" s="154"/>
      <c r="I251" s="29"/>
    </row>
    <row r="252" spans="1:13" ht="26.25" customHeight="1" x14ac:dyDescent="0.25">
      <c r="A252" s="145" t="s">
        <v>330</v>
      </c>
      <c r="B252" s="145"/>
      <c r="C252" s="145"/>
      <c r="D252" s="145"/>
      <c r="E252" s="145"/>
      <c r="F252" s="145"/>
      <c r="G252" s="145"/>
      <c r="H252" s="145"/>
      <c r="I252" s="30"/>
    </row>
    <row r="253" spans="1:13" x14ac:dyDescent="0.25">
      <c r="A253" s="155"/>
      <c r="B253" s="155"/>
      <c r="C253" s="155"/>
      <c r="D253" s="155"/>
      <c r="E253" s="155"/>
      <c r="F253" s="155"/>
      <c r="G253" s="155"/>
      <c r="H253" s="155"/>
      <c r="I253" s="64"/>
    </row>
    <row r="254" spans="1:13" ht="36" customHeight="1" x14ac:dyDescent="0.25">
      <c r="A254" s="146" t="s">
        <v>108</v>
      </c>
      <c r="B254" s="156"/>
      <c r="C254" s="31" t="s">
        <v>109</v>
      </c>
      <c r="D254" s="31"/>
      <c r="E254" s="31" t="s">
        <v>332</v>
      </c>
      <c r="F254" s="77">
        <v>2022</v>
      </c>
      <c r="G254" s="77">
        <v>2020</v>
      </c>
      <c r="H254" s="77">
        <v>2018</v>
      </c>
      <c r="I254" s="57"/>
    </row>
    <row r="255" spans="1:13" ht="9.9499999999999993" customHeight="1" x14ac:dyDescent="0.25">
      <c r="A255" s="47"/>
      <c r="B255" s="45"/>
      <c r="C255" s="46"/>
      <c r="D255" s="46"/>
      <c r="E255" s="87"/>
      <c r="F255" s="87"/>
      <c r="G255" s="87"/>
      <c r="H255" s="118"/>
      <c r="I255" s="80">
        <f t="shared" si="12"/>
        <v>0</v>
      </c>
      <c r="J255" s="89">
        <f t="shared" si="13"/>
        <v>0</v>
      </c>
      <c r="M255" s="89">
        <f t="shared" si="11"/>
        <v>0</v>
      </c>
    </row>
    <row r="256" spans="1:13" ht="15" customHeight="1" x14ac:dyDescent="0.25">
      <c r="A256" s="36" t="s">
        <v>17</v>
      </c>
      <c r="B256" s="55"/>
      <c r="C256" s="38" t="s">
        <v>61</v>
      </c>
      <c r="D256" s="38"/>
      <c r="E256" s="80"/>
      <c r="F256" s="80"/>
      <c r="G256" s="80"/>
      <c r="H256" s="116"/>
      <c r="I256" s="80">
        <f t="shared" si="12"/>
        <v>0</v>
      </c>
      <c r="J256" s="89">
        <f t="shared" si="13"/>
        <v>0</v>
      </c>
      <c r="M256" s="89">
        <f t="shared" si="11"/>
        <v>0</v>
      </c>
    </row>
    <row r="257" spans="1:13" x14ac:dyDescent="0.25">
      <c r="A257" s="40">
        <v>3122</v>
      </c>
      <c r="B257" s="43"/>
      <c r="C257" s="51" t="s">
        <v>132</v>
      </c>
      <c r="D257" s="51"/>
      <c r="E257" s="87">
        <v>23230.414280383797</v>
      </c>
      <c r="F257" s="87">
        <v>23230</v>
      </c>
      <c r="G257" s="87">
        <v>22030</v>
      </c>
      <c r="H257" s="88">
        <v>20640</v>
      </c>
      <c r="I257" s="80">
        <f t="shared" si="12"/>
        <v>1200</v>
      </c>
      <c r="J257" s="89">
        <f t="shared" si="13"/>
        <v>2590</v>
      </c>
      <c r="M257" s="89">
        <f t="shared" si="11"/>
        <v>0.41428038379672216</v>
      </c>
    </row>
    <row r="258" spans="1:13" ht="26.25" customHeight="1" x14ac:dyDescent="0.25">
      <c r="A258" s="44">
        <v>3257</v>
      </c>
      <c r="B258" s="45"/>
      <c r="C258" s="46" t="s">
        <v>346</v>
      </c>
      <c r="D258" s="46"/>
      <c r="E258" s="87">
        <v>16045.764949494947</v>
      </c>
      <c r="F258" s="87">
        <v>16046</v>
      </c>
      <c r="G258" s="87">
        <v>15832</v>
      </c>
      <c r="H258" s="88">
        <v>15772</v>
      </c>
      <c r="I258" s="80">
        <f t="shared" si="12"/>
        <v>214</v>
      </c>
      <c r="J258" s="89">
        <f t="shared" si="13"/>
        <v>274</v>
      </c>
      <c r="M258" s="89">
        <f t="shared" si="11"/>
        <v>-0.2350505050526408</v>
      </c>
    </row>
    <row r="259" spans="1:13" x14ac:dyDescent="0.25">
      <c r="A259" s="40">
        <v>4311</v>
      </c>
      <c r="B259" s="43"/>
      <c r="C259" s="42" t="s">
        <v>111</v>
      </c>
      <c r="D259" s="42"/>
      <c r="E259" s="87">
        <v>19178.419310071371</v>
      </c>
      <c r="F259" s="87">
        <v>19178</v>
      </c>
      <c r="G259" s="87">
        <v>19177</v>
      </c>
      <c r="H259" s="88">
        <v>18928</v>
      </c>
      <c r="I259" s="80">
        <f t="shared" si="12"/>
        <v>1</v>
      </c>
      <c r="J259" s="89">
        <f t="shared" si="13"/>
        <v>250</v>
      </c>
      <c r="M259" s="89">
        <f t="shared" si="11"/>
        <v>0.41931007137100096</v>
      </c>
    </row>
    <row r="260" spans="1:13" x14ac:dyDescent="0.25">
      <c r="A260" s="40">
        <v>7212</v>
      </c>
      <c r="B260" s="43"/>
      <c r="C260" s="42" t="s">
        <v>180</v>
      </c>
      <c r="D260" s="42"/>
      <c r="E260" s="87">
        <v>15805.605987408881</v>
      </c>
      <c r="F260" s="87">
        <v>15806</v>
      </c>
      <c r="G260" s="87">
        <v>13623</v>
      </c>
      <c r="H260" s="88">
        <v>11928</v>
      </c>
      <c r="I260" s="80">
        <f t="shared" si="12"/>
        <v>2183</v>
      </c>
      <c r="J260" s="89">
        <f t="shared" si="13"/>
        <v>3878</v>
      </c>
      <c r="M260" s="89">
        <f t="shared" si="11"/>
        <v>-0.39401259111946274</v>
      </c>
    </row>
    <row r="261" spans="1:13" x14ac:dyDescent="0.25">
      <c r="A261" s="40">
        <v>7214</v>
      </c>
      <c r="B261" s="43"/>
      <c r="C261" s="42" t="s">
        <v>181</v>
      </c>
      <c r="D261" s="42"/>
      <c r="E261" s="87">
        <v>13493.115775401069</v>
      </c>
      <c r="F261" s="87">
        <v>13493</v>
      </c>
      <c r="G261" s="87">
        <v>13287</v>
      </c>
      <c r="H261" s="88">
        <v>11923</v>
      </c>
      <c r="I261" s="80">
        <f t="shared" si="12"/>
        <v>206</v>
      </c>
      <c r="J261" s="89">
        <f t="shared" si="13"/>
        <v>1570</v>
      </c>
      <c r="M261" s="89">
        <f t="shared" si="11"/>
        <v>0.11577540106918605</v>
      </c>
    </row>
    <row r="262" spans="1:13" ht="26.25" x14ac:dyDescent="0.25">
      <c r="A262" s="44">
        <v>7221</v>
      </c>
      <c r="B262" s="45"/>
      <c r="C262" s="113" t="s">
        <v>182</v>
      </c>
      <c r="D262" s="50"/>
      <c r="E262" s="87">
        <v>13637.718102288021</v>
      </c>
      <c r="F262" s="92">
        <v>13638</v>
      </c>
      <c r="G262" s="87">
        <v>14916</v>
      </c>
      <c r="H262" s="88">
        <v>15304</v>
      </c>
      <c r="I262" s="80">
        <f t="shared" si="12"/>
        <v>-1278</v>
      </c>
      <c r="J262" s="89">
        <f t="shared" si="13"/>
        <v>-1666</v>
      </c>
      <c r="M262" s="89">
        <f t="shared" si="11"/>
        <v>-0.28189771197867231</v>
      </c>
    </row>
    <row r="263" spans="1:13" x14ac:dyDescent="0.25">
      <c r="A263" s="40">
        <v>7223</v>
      </c>
      <c r="B263" s="43"/>
      <c r="C263" s="42" t="s">
        <v>183</v>
      </c>
      <c r="D263" s="42"/>
      <c r="E263" s="87">
        <v>15654.377282412061</v>
      </c>
      <c r="F263" s="87">
        <v>15654</v>
      </c>
      <c r="G263" s="87">
        <v>12915</v>
      </c>
      <c r="H263" s="88">
        <v>12564</v>
      </c>
      <c r="I263" s="80">
        <f t="shared" si="12"/>
        <v>2739</v>
      </c>
      <c r="J263" s="89">
        <f t="shared" si="13"/>
        <v>3090</v>
      </c>
      <c r="M263" s="89">
        <f t="shared" si="11"/>
        <v>0.37728241206059465</v>
      </c>
    </row>
    <row r="264" spans="1:13" x14ac:dyDescent="0.25">
      <c r="A264" s="40">
        <v>8122</v>
      </c>
      <c r="B264" s="43"/>
      <c r="C264" s="42" t="s">
        <v>179</v>
      </c>
      <c r="D264" s="42"/>
      <c r="E264" s="87">
        <v>12527.08153662644</v>
      </c>
      <c r="F264" s="87">
        <v>12527</v>
      </c>
      <c r="G264" s="87" t="s">
        <v>107</v>
      </c>
      <c r="H264" s="88" t="s">
        <v>107</v>
      </c>
      <c r="I264" s="80" t="e">
        <f t="shared" si="12"/>
        <v>#VALUE!</v>
      </c>
      <c r="J264" s="89" t="e">
        <f t="shared" si="13"/>
        <v>#VALUE!</v>
      </c>
      <c r="M264" s="89">
        <f t="shared" si="11"/>
        <v>8.153662643962889E-2</v>
      </c>
    </row>
    <row r="265" spans="1:13" x14ac:dyDescent="0.25">
      <c r="A265" s="40">
        <v>9000</v>
      </c>
      <c r="B265" s="41" t="s">
        <v>115</v>
      </c>
      <c r="C265" s="42" t="s">
        <v>116</v>
      </c>
      <c r="D265" s="42"/>
      <c r="E265" s="87">
        <v>12486.76365858074</v>
      </c>
      <c r="F265" s="87">
        <v>12487</v>
      </c>
      <c r="G265" s="87" t="s">
        <v>107</v>
      </c>
      <c r="H265" s="88" t="s">
        <v>107</v>
      </c>
      <c r="I265" s="80" t="e">
        <f t="shared" si="12"/>
        <v>#VALUE!</v>
      </c>
      <c r="J265" s="89" t="e">
        <f t="shared" si="13"/>
        <v>#VALUE!</v>
      </c>
      <c r="M265" s="89">
        <f t="shared" si="11"/>
        <v>-0.23634141926049779</v>
      </c>
    </row>
    <row r="266" spans="1:13" ht="25.5" x14ac:dyDescent="0.25">
      <c r="A266" s="44">
        <v>9400</v>
      </c>
      <c r="B266" s="41" t="s">
        <v>115</v>
      </c>
      <c r="C266" s="46" t="s">
        <v>340</v>
      </c>
      <c r="D266" s="46"/>
      <c r="E266" s="87" t="s">
        <v>107</v>
      </c>
      <c r="F266" s="87" t="s">
        <v>107</v>
      </c>
      <c r="G266" s="87">
        <v>11488</v>
      </c>
      <c r="H266" s="88">
        <v>11398</v>
      </c>
      <c r="I266" s="80" t="e">
        <f t="shared" si="12"/>
        <v>#VALUE!</v>
      </c>
      <c r="J266" s="89" t="e">
        <f t="shared" si="13"/>
        <v>#VALUE!</v>
      </c>
      <c r="M266" s="89" t="e">
        <f t="shared" si="11"/>
        <v>#VALUE!</v>
      </c>
    </row>
    <row r="267" spans="1:13" ht="9.9499999999999993" customHeight="1" x14ac:dyDescent="0.25">
      <c r="A267" s="47"/>
      <c r="B267" s="45"/>
      <c r="C267" s="46"/>
      <c r="D267" s="46"/>
      <c r="E267" s="87"/>
      <c r="F267" s="87"/>
      <c r="G267" s="87"/>
      <c r="H267" s="88"/>
      <c r="I267" s="80">
        <f t="shared" si="12"/>
        <v>0</v>
      </c>
      <c r="J267" s="89">
        <f t="shared" si="13"/>
        <v>0</v>
      </c>
      <c r="M267" s="89">
        <f t="shared" si="11"/>
        <v>0</v>
      </c>
    </row>
    <row r="268" spans="1:13" ht="25.5" x14ac:dyDescent="0.25">
      <c r="A268" s="36" t="s">
        <v>18</v>
      </c>
      <c r="B268" s="55"/>
      <c r="C268" s="38" t="s">
        <v>62</v>
      </c>
      <c r="D268" s="38"/>
      <c r="E268" s="80"/>
      <c r="F268" s="80"/>
      <c r="G268" s="80"/>
      <c r="H268" s="88"/>
      <c r="I268" s="80">
        <f t="shared" si="12"/>
        <v>0</v>
      </c>
      <c r="J268" s="89">
        <f t="shared" si="13"/>
        <v>0</v>
      </c>
      <c r="M268" s="89">
        <f t="shared" si="11"/>
        <v>0</v>
      </c>
    </row>
    <row r="269" spans="1:13" x14ac:dyDescent="0.25">
      <c r="A269" s="40">
        <v>2152</v>
      </c>
      <c r="B269" s="43"/>
      <c r="C269" s="42" t="s">
        <v>184</v>
      </c>
      <c r="D269" s="42"/>
      <c r="E269" s="87">
        <v>34470.443907189227</v>
      </c>
      <c r="F269" s="99">
        <v>34470</v>
      </c>
      <c r="G269" s="87">
        <v>29294</v>
      </c>
      <c r="H269" s="88">
        <v>32246</v>
      </c>
      <c r="I269" s="80">
        <f t="shared" si="12"/>
        <v>5176</v>
      </c>
      <c r="J269" s="89">
        <f t="shared" si="13"/>
        <v>2224</v>
      </c>
      <c r="M269" s="89">
        <f t="shared" si="11"/>
        <v>0.44390718922659289</v>
      </c>
    </row>
    <row r="270" spans="1:13" x14ac:dyDescent="0.25">
      <c r="A270" s="40">
        <v>3114</v>
      </c>
      <c r="B270" s="43"/>
      <c r="C270" s="42" t="s">
        <v>185</v>
      </c>
      <c r="D270" s="42"/>
      <c r="E270" s="87">
        <v>24272.402287168203</v>
      </c>
      <c r="F270" s="87">
        <v>24272</v>
      </c>
      <c r="G270" s="87">
        <v>21906</v>
      </c>
      <c r="H270" s="88">
        <v>21522</v>
      </c>
      <c r="I270" s="80">
        <f t="shared" si="12"/>
        <v>2366</v>
      </c>
      <c r="J270" s="89">
        <f t="shared" si="13"/>
        <v>2750</v>
      </c>
      <c r="M270" s="89">
        <f t="shared" si="11"/>
        <v>0.40228716820274713</v>
      </c>
    </row>
    <row r="271" spans="1:13" x14ac:dyDescent="0.25">
      <c r="A271" s="44">
        <v>3122</v>
      </c>
      <c r="B271" s="45"/>
      <c r="C271" s="46" t="s">
        <v>132</v>
      </c>
      <c r="D271" s="46"/>
      <c r="E271" s="87">
        <v>32700.095401805866</v>
      </c>
      <c r="F271" s="87">
        <v>32700</v>
      </c>
      <c r="G271" s="87">
        <v>28377</v>
      </c>
      <c r="H271" s="88">
        <v>32617</v>
      </c>
      <c r="I271" s="80">
        <f t="shared" si="12"/>
        <v>4323</v>
      </c>
      <c r="J271" s="89">
        <f t="shared" si="13"/>
        <v>83</v>
      </c>
      <c r="M271" s="89">
        <f t="shared" si="11"/>
        <v>9.540180586554925E-2</v>
      </c>
    </row>
    <row r="272" spans="1:13" ht="24.75" customHeight="1" x14ac:dyDescent="0.25">
      <c r="A272" s="44">
        <v>3257</v>
      </c>
      <c r="B272" s="45"/>
      <c r="C272" s="46" t="s">
        <v>346</v>
      </c>
      <c r="D272" s="46"/>
      <c r="E272" s="87">
        <v>13699.751188021601</v>
      </c>
      <c r="F272" s="90">
        <v>13700</v>
      </c>
      <c r="G272" s="87">
        <v>15268</v>
      </c>
      <c r="H272" s="88">
        <v>13602</v>
      </c>
      <c r="I272" s="80">
        <f t="shared" si="12"/>
        <v>-1568</v>
      </c>
      <c r="J272" s="89">
        <f t="shared" si="13"/>
        <v>98</v>
      </c>
      <c r="M272" s="89">
        <f t="shared" si="11"/>
        <v>-0.24881197839931701</v>
      </c>
    </row>
    <row r="273" spans="1:13" x14ac:dyDescent="0.25">
      <c r="A273" s="40">
        <v>4311</v>
      </c>
      <c r="B273" s="43"/>
      <c r="C273" s="42" t="s">
        <v>111</v>
      </c>
      <c r="D273" s="42"/>
      <c r="E273" s="87">
        <v>21598.338939544101</v>
      </c>
      <c r="F273" s="90">
        <v>21598</v>
      </c>
      <c r="G273" s="87">
        <v>26270</v>
      </c>
      <c r="H273" s="88">
        <v>20235</v>
      </c>
      <c r="I273" s="80">
        <f t="shared" si="12"/>
        <v>-4672</v>
      </c>
      <c r="J273" s="89">
        <f t="shared" si="13"/>
        <v>1363</v>
      </c>
      <c r="M273" s="89">
        <f t="shared" si="11"/>
        <v>0.33893954410086735</v>
      </c>
    </row>
    <row r="274" spans="1:13" x14ac:dyDescent="0.25">
      <c r="A274" s="40">
        <v>4322</v>
      </c>
      <c r="B274" s="43"/>
      <c r="C274" s="42" t="s">
        <v>347</v>
      </c>
      <c r="D274" s="42"/>
      <c r="E274" s="87">
        <v>15305.706750380517</v>
      </c>
      <c r="F274" s="99">
        <v>15306</v>
      </c>
      <c r="G274" s="87">
        <v>12184</v>
      </c>
      <c r="H274" s="88">
        <v>12291</v>
      </c>
      <c r="I274" s="80">
        <f t="shared" si="12"/>
        <v>3122</v>
      </c>
      <c r="J274" s="89">
        <f t="shared" si="13"/>
        <v>3015</v>
      </c>
      <c r="M274" s="89">
        <f t="shared" si="11"/>
        <v>-0.29324961948259443</v>
      </c>
    </row>
    <row r="275" spans="1:13" ht="38.25" x14ac:dyDescent="0.25">
      <c r="A275" s="44">
        <v>7422</v>
      </c>
      <c r="B275" s="45"/>
      <c r="C275" s="91" t="s">
        <v>356</v>
      </c>
      <c r="D275" s="46"/>
      <c r="E275" s="87">
        <v>15954.01874720358</v>
      </c>
      <c r="F275" s="92">
        <v>15954</v>
      </c>
      <c r="G275" s="87">
        <v>19163</v>
      </c>
      <c r="H275" s="88">
        <v>20819</v>
      </c>
      <c r="I275" s="80">
        <f t="shared" si="12"/>
        <v>-3209</v>
      </c>
      <c r="J275" s="89">
        <f t="shared" si="13"/>
        <v>-4865</v>
      </c>
      <c r="M275" s="89">
        <f t="shared" si="11"/>
        <v>1.8747203579550842E-2</v>
      </c>
    </row>
    <row r="276" spans="1:13" x14ac:dyDescent="0.25">
      <c r="A276" s="40">
        <v>8212</v>
      </c>
      <c r="B276" s="43"/>
      <c r="C276" s="42" t="s">
        <v>186</v>
      </c>
      <c r="D276" s="42"/>
      <c r="E276" s="87">
        <v>13377.785078284</v>
      </c>
      <c r="F276" s="87">
        <v>13378</v>
      </c>
      <c r="G276" s="87">
        <v>11662</v>
      </c>
      <c r="H276" s="88">
        <v>13033</v>
      </c>
      <c r="I276" s="80">
        <f t="shared" si="12"/>
        <v>1716</v>
      </c>
      <c r="J276" s="89">
        <f t="shared" si="13"/>
        <v>345</v>
      </c>
      <c r="M276" s="89">
        <f t="shared" si="11"/>
        <v>-0.21492171600039001</v>
      </c>
    </row>
    <row r="277" spans="1:13" x14ac:dyDescent="0.25">
      <c r="A277" s="44">
        <v>9000</v>
      </c>
      <c r="B277" s="41" t="s">
        <v>115</v>
      </c>
      <c r="C277" s="46" t="s">
        <v>116</v>
      </c>
      <c r="D277" s="46"/>
      <c r="E277" s="87">
        <v>13352.426508490284</v>
      </c>
      <c r="F277" s="87">
        <v>13352</v>
      </c>
      <c r="G277" s="87" t="s">
        <v>107</v>
      </c>
      <c r="H277" s="88" t="s">
        <v>107</v>
      </c>
      <c r="I277" s="80" t="e">
        <f t="shared" si="12"/>
        <v>#VALUE!</v>
      </c>
      <c r="J277" s="89" t="e">
        <f t="shared" si="13"/>
        <v>#VALUE!</v>
      </c>
      <c r="M277" s="89">
        <f t="shared" si="11"/>
        <v>0.42650849028359517</v>
      </c>
    </row>
    <row r="278" spans="1:13" ht="25.5" x14ac:dyDescent="0.25">
      <c r="A278" s="44">
        <v>9400</v>
      </c>
      <c r="B278" s="41" t="s">
        <v>115</v>
      </c>
      <c r="C278" s="46" t="s">
        <v>340</v>
      </c>
      <c r="D278" s="46"/>
      <c r="E278" s="87" t="s">
        <v>107</v>
      </c>
      <c r="F278" s="87" t="s">
        <v>107</v>
      </c>
      <c r="G278" s="87">
        <v>12639</v>
      </c>
      <c r="H278" s="88">
        <v>12443</v>
      </c>
      <c r="I278" s="80" t="e">
        <f t="shared" si="12"/>
        <v>#VALUE!</v>
      </c>
      <c r="J278" s="89" t="e">
        <f t="shared" si="13"/>
        <v>#VALUE!</v>
      </c>
      <c r="M278" s="89" t="e">
        <f t="shared" ref="M278:M345" si="14">E278-F278</f>
        <v>#VALUE!</v>
      </c>
    </row>
    <row r="279" spans="1:13" ht="9.9499999999999993" customHeight="1" x14ac:dyDescent="0.25">
      <c r="A279" s="47"/>
      <c r="B279" s="45"/>
      <c r="C279" s="46"/>
      <c r="D279" s="46"/>
      <c r="E279" s="87"/>
      <c r="F279" s="87"/>
      <c r="G279" s="87"/>
      <c r="H279" s="88"/>
      <c r="I279" s="80">
        <f t="shared" si="12"/>
        <v>0</v>
      </c>
      <c r="J279" s="89">
        <f t="shared" si="13"/>
        <v>0</v>
      </c>
      <c r="M279" s="89">
        <f t="shared" si="14"/>
        <v>0</v>
      </c>
    </row>
    <row r="280" spans="1:13" x14ac:dyDescent="0.25">
      <c r="A280" s="48" t="s">
        <v>19</v>
      </c>
      <c r="B280" s="49"/>
      <c r="C280" s="38" t="s">
        <v>63</v>
      </c>
      <c r="D280" s="38"/>
      <c r="E280" s="80"/>
      <c r="F280" s="80"/>
      <c r="G280" s="80"/>
      <c r="H280" s="88"/>
      <c r="I280" s="80">
        <f t="shared" si="12"/>
        <v>0</v>
      </c>
      <c r="J280" s="89">
        <f t="shared" si="13"/>
        <v>0</v>
      </c>
      <c r="M280" s="89">
        <f t="shared" si="14"/>
        <v>0</v>
      </c>
    </row>
    <row r="281" spans="1:13" x14ac:dyDescent="0.25">
      <c r="A281" s="40">
        <v>2151</v>
      </c>
      <c r="B281" s="43"/>
      <c r="C281" s="42" t="s">
        <v>187</v>
      </c>
      <c r="D281" s="42"/>
      <c r="E281" s="87">
        <v>31555</v>
      </c>
      <c r="F281" s="99">
        <v>31555</v>
      </c>
      <c r="G281" s="87">
        <v>20845</v>
      </c>
      <c r="H281" s="88">
        <v>21174</v>
      </c>
      <c r="I281" s="80">
        <f t="shared" si="12"/>
        <v>10710</v>
      </c>
      <c r="J281" s="89">
        <f t="shared" si="13"/>
        <v>10381</v>
      </c>
      <c r="M281" s="89">
        <f t="shared" si="14"/>
        <v>0</v>
      </c>
    </row>
    <row r="282" spans="1:13" x14ac:dyDescent="0.25">
      <c r="A282" s="40">
        <v>3113</v>
      </c>
      <c r="B282" s="43"/>
      <c r="C282" s="42" t="s">
        <v>188</v>
      </c>
      <c r="D282" s="42"/>
      <c r="E282" s="87">
        <v>22434</v>
      </c>
      <c r="F282" s="87">
        <v>22434</v>
      </c>
      <c r="G282" s="87">
        <v>20194</v>
      </c>
      <c r="H282" s="88">
        <v>14816</v>
      </c>
      <c r="I282" s="80">
        <f t="shared" si="12"/>
        <v>2240</v>
      </c>
      <c r="J282" s="89">
        <f t="shared" si="13"/>
        <v>7618</v>
      </c>
      <c r="M282" s="89">
        <f t="shared" si="14"/>
        <v>0</v>
      </c>
    </row>
    <row r="283" spans="1:13" x14ac:dyDescent="0.25">
      <c r="A283" s="40">
        <v>3122</v>
      </c>
      <c r="B283" s="43"/>
      <c r="C283" s="46" t="s">
        <v>132</v>
      </c>
      <c r="D283" s="46"/>
      <c r="E283" s="87">
        <v>28379</v>
      </c>
      <c r="F283" s="99">
        <v>28379</v>
      </c>
      <c r="G283" s="87">
        <v>22266</v>
      </c>
      <c r="H283" s="88">
        <v>20846</v>
      </c>
      <c r="I283" s="80">
        <f t="shared" si="12"/>
        <v>6113</v>
      </c>
      <c r="J283" s="89">
        <f t="shared" si="13"/>
        <v>7533</v>
      </c>
      <c r="M283" s="89">
        <f t="shared" si="14"/>
        <v>0</v>
      </c>
    </row>
    <row r="284" spans="1:13" ht="38.25" x14ac:dyDescent="0.25">
      <c r="A284" s="44">
        <v>3257</v>
      </c>
      <c r="B284" s="45"/>
      <c r="C284" s="46" t="s">
        <v>346</v>
      </c>
      <c r="D284" s="46"/>
      <c r="E284" s="87">
        <v>15364</v>
      </c>
      <c r="F284" s="87">
        <v>15364</v>
      </c>
      <c r="G284" s="87">
        <v>15861</v>
      </c>
      <c r="H284" s="88">
        <v>14316</v>
      </c>
      <c r="I284" s="80">
        <f t="shared" si="12"/>
        <v>-497</v>
      </c>
      <c r="J284" s="89">
        <f t="shared" si="13"/>
        <v>1048</v>
      </c>
      <c r="M284" s="89">
        <f t="shared" si="14"/>
        <v>0</v>
      </c>
    </row>
    <row r="285" spans="1:13" x14ac:dyDescent="0.25">
      <c r="A285" s="40">
        <v>4311</v>
      </c>
      <c r="B285" s="43"/>
      <c r="C285" s="42" t="s">
        <v>111</v>
      </c>
      <c r="D285" s="42"/>
      <c r="E285" s="87">
        <v>19740</v>
      </c>
      <c r="F285" s="99">
        <v>19740</v>
      </c>
      <c r="G285" s="87">
        <v>18049</v>
      </c>
      <c r="H285" s="88">
        <v>19407</v>
      </c>
      <c r="I285" s="80">
        <f t="shared" si="12"/>
        <v>1691</v>
      </c>
      <c r="J285" s="89">
        <f t="shared" si="13"/>
        <v>333</v>
      </c>
      <c r="M285" s="89">
        <f t="shared" si="14"/>
        <v>0</v>
      </c>
    </row>
    <row r="286" spans="1:13" x14ac:dyDescent="0.25">
      <c r="A286" s="40">
        <v>4322</v>
      </c>
      <c r="B286" s="43"/>
      <c r="C286" s="42" t="s">
        <v>347</v>
      </c>
      <c r="D286" s="42"/>
      <c r="E286" s="87">
        <v>16353</v>
      </c>
      <c r="F286" s="99">
        <v>16353</v>
      </c>
      <c r="G286" s="87">
        <v>12768</v>
      </c>
      <c r="H286" s="88">
        <v>12828</v>
      </c>
      <c r="I286" s="80">
        <f t="shared" si="12"/>
        <v>3585</v>
      </c>
      <c r="J286" s="89">
        <f t="shared" si="13"/>
        <v>3525</v>
      </c>
      <c r="M286" s="89">
        <f t="shared" si="14"/>
        <v>0</v>
      </c>
    </row>
    <row r="287" spans="1:13" x14ac:dyDescent="0.25">
      <c r="A287" s="40">
        <v>7412</v>
      </c>
      <c r="B287" s="43"/>
      <c r="C287" s="42" t="s">
        <v>189</v>
      </c>
      <c r="D287" s="42"/>
      <c r="E287" s="87">
        <v>16469</v>
      </c>
      <c r="F287" s="87">
        <v>16469</v>
      </c>
      <c r="G287" s="87">
        <v>13158</v>
      </c>
      <c r="H287" s="88">
        <v>14083</v>
      </c>
      <c r="I287" s="80">
        <f t="shared" si="12"/>
        <v>3311</v>
      </c>
      <c r="J287" s="89">
        <f t="shared" si="13"/>
        <v>2386</v>
      </c>
      <c r="M287" s="89">
        <f t="shared" si="14"/>
        <v>0</v>
      </c>
    </row>
    <row r="288" spans="1:13" x14ac:dyDescent="0.25">
      <c r="A288" s="40">
        <v>8212</v>
      </c>
      <c r="B288" s="43"/>
      <c r="C288" s="42" t="s">
        <v>186</v>
      </c>
      <c r="D288" s="42"/>
      <c r="E288" s="87">
        <v>12210</v>
      </c>
      <c r="F288" s="87">
        <v>12210</v>
      </c>
      <c r="G288" s="87">
        <v>11222</v>
      </c>
      <c r="H288" s="88">
        <v>10955</v>
      </c>
      <c r="I288" s="80">
        <f t="shared" ref="I288:I351" si="15">F288-G288</f>
        <v>988</v>
      </c>
      <c r="J288" s="89">
        <f t="shared" ref="J288:J351" si="16">F288-H288</f>
        <v>1255</v>
      </c>
      <c r="M288" s="89">
        <f t="shared" si="14"/>
        <v>0</v>
      </c>
    </row>
    <row r="289" spans="1:13" x14ac:dyDescent="0.25">
      <c r="A289" s="44">
        <v>9000</v>
      </c>
      <c r="B289" s="41" t="s">
        <v>115</v>
      </c>
      <c r="C289" s="46" t="s">
        <v>116</v>
      </c>
      <c r="D289" s="46"/>
      <c r="E289" s="87">
        <v>11427</v>
      </c>
      <c r="F289" s="87">
        <v>11427</v>
      </c>
      <c r="G289" s="87" t="s">
        <v>107</v>
      </c>
      <c r="H289" s="88" t="s">
        <v>107</v>
      </c>
      <c r="I289" s="80" t="e">
        <f t="shared" si="15"/>
        <v>#VALUE!</v>
      </c>
      <c r="J289" s="89" t="e">
        <f t="shared" si="16"/>
        <v>#VALUE!</v>
      </c>
      <c r="M289" s="89">
        <f t="shared" si="14"/>
        <v>0</v>
      </c>
    </row>
    <row r="290" spans="1:13" ht="25.5" x14ac:dyDescent="0.25">
      <c r="A290" s="44">
        <v>9400</v>
      </c>
      <c r="B290" s="41" t="s">
        <v>115</v>
      </c>
      <c r="C290" s="46" t="s">
        <v>340</v>
      </c>
      <c r="D290" s="46"/>
      <c r="E290" s="87" t="s">
        <v>107</v>
      </c>
      <c r="F290" s="87" t="s">
        <v>107</v>
      </c>
      <c r="G290" s="87">
        <v>11935</v>
      </c>
      <c r="H290" s="88">
        <v>10932</v>
      </c>
      <c r="I290" s="80" t="e">
        <f t="shared" si="15"/>
        <v>#VALUE!</v>
      </c>
      <c r="J290" s="89" t="e">
        <f t="shared" si="16"/>
        <v>#VALUE!</v>
      </c>
      <c r="M290" s="89" t="e">
        <f t="shared" si="14"/>
        <v>#VALUE!</v>
      </c>
    </row>
    <row r="291" spans="1:13" ht="9.9499999999999993" customHeight="1" x14ac:dyDescent="0.25">
      <c r="A291" s="47"/>
      <c r="B291" s="45"/>
      <c r="C291" s="46"/>
      <c r="D291" s="46"/>
      <c r="E291" s="87"/>
      <c r="F291" s="87"/>
      <c r="G291" s="87"/>
      <c r="H291" s="88"/>
      <c r="I291" s="80">
        <f t="shared" si="15"/>
        <v>0</v>
      </c>
      <c r="J291" s="89">
        <f t="shared" si="16"/>
        <v>0</v>
      </c>
      <c r="M291" s="89">
        <f t="shared" si="14"/>
        <v>0</v>
      </c>
    </row>
    <row r="292" spans="1:13" ht="15" customHeight="1" x14ac:dyDescent="0.25">
      <c r="A292" s="48" t="s">
        <v>20</v>
      </c>
      <c r="B292" s="67"/>
      <c r="C292" s="58" t="s">
        <v>64</v>
      </c>
      <c r="D292" s="58"/>
      <c r="E292" s="80"/>
      <c r="F292" s="80"/>
      <c r="G292" s="80"/>
      <c r="H292" s="88"/>
      <c r="I292" s="80">
        <f t="shared" si="15"/>
        <v>0</v>
      </c>
      <c r="J292" s="89">
        <f t="shared" si="16"/>
        <v>0</v>
      </c>
      <c r="M292" s="89">
        <f t="shared" si="14"/>
        <v>0</v>
      </c>
    </row>
    <row r="293" spans="1:13" x14ac:dyDescent="0.25">
      <c r="A293" s="40">
        <v>2144</v>
      </c>
      <c r="B293" s="43"/>
      <c r="C293" s="42" t="s">
        <v>151</v>
      </c>
      <c r="D293" s="42"/>
      <c r="E293" s="87">
        <v>30906</v>
      </c>
      <c r="F293" s="99">
        <v>30906</v>
      </c>
      <c r="G293" s="87">
        <v>29059</v>
      </c>
      <c r="H293" s="88">
        <v>22459</v>
      </c>
      <c r="I293" s="80">
        <f t="shared" si="15"/>
        <v>1847</v>
      </c>
      <c r="J293" s="89">
        <f t="shared" si="16"/>
        <v>8447</v>
      </c>
      <c r="M293" s="89">
        <f t="shared" si="14"/>
        <v>0</v>
      </c>
    </row>
    <row r="294" spans="1:13" x14ac:dyDescent="0.25">
      <c r="A294" s="40">
        <v>3122</v>
      </c>
      <c r="B294" s="43"/>
      <c r="C294" s="46" t="s">
        <v>132</v>
      </c>
      <c r="D294" s="46"/>
      <c r="E294" s="87">
        <v>29447</v>
      </c>
      <c r="F294" s="87">
        <v>29447</v>
      </c>
      <c r="G294" s="87">
        <v>28560</v>
      </c>
      <c r="H294" s="88">
        <v>25727</v>
      </c>
      <c r="I294" s="80">
        <f t="shared" si="15"/>
        <v>887</v>
      </c>
      <c r="J294" s="89">
        <f t="shared" si="16"/>
        <v>3720</v>
      </c>
      <c r="M294" s="89">
        <f t="shared" si="14"/>
        <v>0</v>
      </c>
    </row>
    <row r="295" spans="1:13" ht="26.25" customHeight="1" x14ac:dyDescent="0.25">
      <c r="A295" s="44">
        <v>3257</v>
      </c>
      <c r="B295" s="45"/>
      <c r="C295" s="46" t="s">
        <v>346</v>
      </c>
      <c r="D295" s="46"/>
      <c r="E295" s="87">
        <v>17240</v>
      </c>
      <c r="F295" s="87">
        <v>17240</v>
      </c>
      <c r="G295" s="87">
        <v>15848</v>
      </c>
      <c r="H295" s="88">
        <v>21286</v>
      </c>
      <c r="I295" s="80">
        <f t="shared" si="15"/>
        <v>1392</v>
      </c>
      <c r="J295" s="89">
        <f t="shared" si="16"/>
        <v>-4046</v>
      </c>
      <c r="M295" s="89">
        <f t="shared" si="14"/>
        <v>0</v>
      </c>
    </row>
    <row r="296" spans="1:13" ht="14.1" customHeight="1" x14ac:dyDescent="0.25">
      <c r="A296" s="40">
        <v>4311</v>
      </c>
      <c r="B296" s="43"/>
      <c r="C296" s="42" t="s">
        <v>111</v>
      </c>
      <c r="D296" s="42"/>
      <c r="E296" s="87">
        <v>19517</v>
      </c>
      <c r="F296" s="87">
        <v>19517</v>
      </c>
      <c r="G296" s="87">
        <v>17894</v>
      </c>
      <c r="H296" s="88">
        <v>18077</v>
      </c>
      <c r="I296" s="80">
        <f t="shared" si="15"/>
        <v>1623</v>
      </c>
      <c r="J296" s="89">
        <f t="shared" si="16"/>
        <v>1440</v>
      </c>
      <c r="M296" s="89">
        <f t="shared" si="14"/>
        <v>0</v>
      </c>
    </row>
    <row r="297" spans="1:13" ht="14.1" customHeight="1" x14ac:dyDescent="0.25">
      <c r="A297" s="40">
        <v>4322</v>
      </c>
      <c r="B297" s="43"/>
      <c r="C297" s="117" t="s">
        <v>347</v>
      </c>
      <c r="D297" s="42"/>
      <c r="E297" s="87">
        <v>14419</v>
      </c>
      <c r="F297" s="92">
        <v>14419</v>
      </c>
      <c r="G297" s="87">
        <v>16907</v>
      </c>
      <c r="H297" s="88">
        <v>16167</v>
      </c>
      <c r="I297" s="80">
        <f t="shared" si="15"/>
        <v>-2488</v>
      </c>
      <c r="J297" s="89">
        <f t="shared" si="16"/>
        <v>-1748</v>
      </c>
      <c r="M297" s="89">
        <f t="shared" si="14"/>
        <v>0</v>
      </c>
    </row>
    <row r="298" spans="1:13" ht="14.1" customHeight="1" x14ac:dyDescent="0.25">
      <c r="A298" s="40">
        <v>7212</v>
      </c>
      <c r="B298" s="43"/>
      <c r="C298" s="42" t="s">
        <v>180</v>
      </c>
      <c r="D298" s="42"/>
      <c r="E298" s="87">
        <v>12681</v>
      </c>
      <c r="F298" s="87">
        <v>12681</v>
      </c>
      <c r="G298" s="87">
        <v>13128</v>
      </c>
      <c r="H298" s="88">
        <v>13227</v>
      </c>
      <c r="I298" s="80">
        <f t="shared" si="15"/>
        <v>-447</v>
      </c>
      <c r="J298" s="89">
        <f t="shared" si="16"/>
        <v>-546</v>
      </c>
      <c r="M298" s="89">
        <f t="shared" si="14"/>
        <v>0</v>
      </c>
    </row>
    <row r="299" spans="1:13" ht="14.1" customHeight="1" x14ac:dyDescent="0.25">
      <c r="A299" s="40">
        <v>7222</v>
      </c>
      <c r="B299" s="43"/>
      <c r="C299" s="42" t="s">
        <v>190</v>
      </c>
      <c r="D299" s="42"/>
      <c r="E299" s="87">
        <v>12289</v>
      </c>
      <c r="F299" s="87">
        <v>12289</v>
      </c>
      <c r="G299" s="87">
        <v>12844</v>
      </c>
      <c r="H299" s="88">
        <v>13240</v>
      </c>
      <c r="I299" s="80">
        <f t="shared" si="15"/>
        <v>-555</v>
      </c>
      <c r="J299" s="89">
        <f t="shared" si="16"/>
        <v>-951</v>
      </c>
      <c r="M299" s="89">
        <f t="shared" si="14"/>
        <v>0</v>
      </c>
    </row>
    <row r="300" spans="1:13" ht="14.1" customHeight="1" x14ac:dyDescent="0.25">
      <c r="A300" s="44">
        <v>7233</v>
      </c>
      <c r="B300" s="45"/>
      <c r="C300" s="46" t="s">
        <v>163</v>
      </c>
      <c r="D300" s="46"/>
      <c r="E300" s="87">
        <v>15276</v>
      </c>
      <c r="F300" s="87">
        <v>15276</v>
      </c>
      <c r="G300" s="87">
        <v>14811</v>
      </c>
      <c r="H300" s="88">
        <v>14913</v>
      </c>
      <c r="I300" s="80">
        <f t="shared" si="15"/>
        <v>465</v>
      </c>
      <c r="J300" s="89">
        <f t="shared" si="16"/>
        <v>363</v>
      </c>
      <c r="M300" s="89">
        <f t="shared" si="14"/>
        <v>0</v>
      </c>
    </row>
    <row r="301" spans="1:13" ht="14.1" customHeight="1" x14ac:dyDescent="0.25">
      <c r="A301" s="40">
        <v>8211</v>
      </c>
      <c r="B301" s="43"/>
      <c r="C301" s="42" t="s">
        <v>191</v>
      </c>
      <c r="D301" s="42"/>
      <c r="E301" s="87">
        <v>13094</v>
      </c>
      <c r="F301" s="90">
        <v>13094</v>
      </c>
      <c r="G301" s="87">
        <v>14440</v>
      </c>
      <c r="H301" s="88">
        <v>11137</v>
      </c>
      <c r="I301" s="80">
        <f t="shared" si="15"/>
        <v>-1346</v>
      </c>
      <c r="J301" s="89">
        <f t="shared" si="16"/>
        <v>1957</v>
      </c>
      <c r="M301" s="89">
        <f t="shared" si="14"/>
        <v>0</v>
      </c>
    </row>
    <row r="302" spans="1:13" ht="14.1" customHeight="1" x14ac:dyDescent="0.25">
      <c r="A302" s="44">
        <v>9000</v>
      </c>
      <c r="B302" s="41" t="s">
        <v>115</v>
      </c>
      <c r="C302" s="46" t="s">
        <v>116</v>
      </c>
      <c r="D302" s="46"/>
      <c r="E302" s="87">
        <v>12079</v>
      </c>
      <c r="F302" s="87">
        <v>12079</v>
      </c>
      <c r="G302" s="87" t="s">
        <v>107</v>
      </c>
      <c r="H302" s="88" t="s">
        <v>107</v>
      </c>
      <c r="I302" s="80" t="e">
        <f t="shared" si="15"/>
        <v>#VALUE!</v>
      </c>
      <c r="J302" s="89" t="e">
        <f t="shared" si="16"/>
        <v>#VALUE!</v>
      </c>
      <c r="M302" s="89">
        <f t="shared" si="14"/>
        <v>0</v>
      </c>
    </row>
    <row r="303" spans="1:13" ht="14.1" customHeight="1" x14ac:dyDescent="0.25">
      <c r="A303" s="44">
        <v>9400</v>
      </c>
      <c r="B303" s="41" t="s">
        <v>115</v>
      </c>
      <c r="C303" s="46" t="s">
        <v>340</v>
      </c>
      <c r="D303" s="46"/>
      <c r="E303" s="87" t="s">
        <v>107</v>
      </c>
      <c r="F303" s="87" t="s">
        <v>107</v>
      </c>
      <c r="G303" s="87">
        <v>12358</v>
      </c>
      <c r="H303" s="88">
        <v>12112</v>
      </c>
      <c r="I303" s="80" t="e">
        <f t="shared" si="15"/>
        <v>#VALUE!</v>
      </c>
      <c r="J303" s="89" t="e">
        <f t="shared" si="16"/>
        <v>#VALUE!</v>
      </c>
      <c r="M303" s="89" t="e">
        <f t="shared" si="14"/>
        <v>#VALUE!</v>
      </c>
    </row>
    <row r="304" spans="1:13" ht="9.9499999999999993" customHeight="1" x14ac:dyDescent="0.25">
      <c r="A304" s="68"/>
      <c r="B304" s="69"/>
      <c r="C304" s="69"/>
      <c r="D304" s="69"/>
      <c r="E304" s="119"/>
      <c r="F304" s="119"/>
      <c r="G304" s="119"/>
      <c r="H304" s="88"/>
      <c r="I304" s="80">
        <f t="shared" si="15"/>
        <v>0</v>
      </c>
      <c r="J304" s="89">
        <f t="shared" si="16"/>
        <v>0</v>
      </c>
      <c r="M304" s="89">
        <f t="shared" si="14"/>
        <v>0</v>
      </c>
    </row>
    <row r="305" spans="1:13" ht="25.5" x14ac:dyDescent="0.25">
      <c r="A305" s="36" t="s">
        <v>21</v>
      </c>
      <c r="B305" s="55"/>
      <c r="C305" s="38" t="s">
        <v>192</v>
      </c>
      <c r="D305" s="38"/>
      <c r="E305" s="80"/>
      <c r="F305" s="80"/>
      <c r="G305" s="80"/>
      <c r="H305" s="88"/>
      <c r="I305" s="80">
        <f t="shared" si="15"/>
        <v>0</v>
      </c>
      <c r="J305" s="89">
        <f t="shared" si="16"/>
        <v>0</v>
      </c>
      <c r="M305" s="89">
        <f t="shared" si="14"/>
        <v>0</v>
      </c>
    </row>
    <row r="306" spans="1:13" x14ac:dyDescent="0.25">
      <c r="A306" s="40">
        <v>2144</v>
      </c>
      <c r="B306" s="43"/>
      <c r="C306" s="117" t="s">
        <v>151</v>
      </c>
      <c r="D306" s="42"/>
      <c r="E306" s="87">
        <v>23804</v>
      </c>
      <c r="F306" s="92">
        <v>23804</v>
      </c>
      <c r="G306" s="87">
        <v>27813</v>
      </c>
      <c r="H306" s="88">
        <v>24922</v>
      </c>
      <c r="I306" s="80">
        <f t="shared" si="15"/>
        <v>-4009</v>
      </c>
      <c r="J306" s="89">
        <f t="shared" si="16"/>
        <v>-1118</v>
      </c>
      <c r="M306" s="89">
        <f t="shared" si="14"/>
        <v>0</v>
      </c>
    </row>
    <row r="307" spans="1:13" x14ac:dyDescent="0.25">
      <c r="A307" s="40">
        <v>3115</v>
      </c>
      <c r="B307" s="43"/>
      <c r="C307" s="42" t="s">
        <v>152</v>
      </c>
      <c r="D307" s="42"/>
      <c r="E307" s="87">
        <v>24037</v>
      </c>
      <c r="F307" s="87">
        <v>24037</v>
      </c>
      <c r="G307" s="87">
        <v>18898</v>
      </c>
      <c r="H307" s="88">
        <v>22386</v>
      </c>
      <c r="I307" s="80">
        <f t="shared" si="15"/>
        <v>5139</v>
      </c>
      <c r="J307" s="89">
        <f t="shared" si="16"/>
        <v>1651</v>
      </c>
      <c r="M307" s="89">
        <f t="shared" si="14"/>
        <v>0</v>
      </c>
    </row>
    <row r="308" spans="1:13" x14ac:dyDescent="0.25">
      <c r="A308" s="40">
        <v>3122</v>
      </c>
      <c r="B308" s="43"/>
      <c r="C308" s="91" t="s">
        <v>132</v>
      </c>
      <c r="D308" s="46"/>
      <c r="E308" s="87">
        <v>30180</v>
      </c>
      <c r="F308" s="92">
        <v>30180</v>
      </c>
      <c r="G308" s="87">
        <v>32291</v>
      </c>
      <c r="H308" s="88">
        <v>38487</v>
      </c>
      <c r="I308" s="80">
        <f t="shared" si="15"/>
        <v>-2111</v>
      </c>
      <c r="J308" s="89">
        <f t="shared" si="16"/>
        <v>-8307</v>
      </c>
      <c r="M308" s="89">
        <f t="shared" si="14"/>
        <v>0</v>
      </c>
    </row>
    <row r="309" spans="1:13" ht="27.75" customHeight="1" x14ac:dyDescent="0.25">
      <c r="A309" s="44">
        <v>3257</v>
      </c>
      <c r="B309" s="45"/>
      <c r="C309" s="46" t="s">
        <v>346</v>
      </c>
      <c r="D309" s="46"/>
      <c r="E309" s="87">
        <v>21818</v>
      </c>
      <c r="F309" s="99">
        <v>21818</v>
      </c>
      <c r="G309" s="87">
        <v>20285</v>
      </c>
      <c r="H309" s="88">
        <v>15707</v>
      </c>
      <c r="I309" s="80">
        <f t="shared" si="15"/>
        <v>1533</v>
      </c>
      <c r="J309" s="89">
        <f t="shared" si="16"/>
        <v>6111</v>
      </c>
      <c r="M309" s="89">
        <f t="shared" si="14"/>
        <v>0</v>
      </c>
    </row>
    <row r="310" spans="1:13" x14ac:dyDescent="0.25">
      <c r="A310" s="40">
        <v>4311</v>
      </c>
      <c r="B310" s="43"/>
      <c r="C310" s="42" t="s">
        <v>111</v>
      </c>
      <c r="D310" s="42"/>
      <c r="E310" s="87">
        <v>23254</v>
      </c>
      <c r="F310" s="99">
        <v>23254</v>
      </c>
      <c r="G310" s="87">
        <v>20658</v>
      </c>
      <c r="H310" s="88">
        <v>23697</v>
      </c>
      <c r="I310" s="80">
        <f t="shared" si="15"/>
        <v>2596</v>
      </c>
      <c r="J310" s="89">
        <f t="shared" si="16"/>
        <v>-443</v>
      </c>
      <c r="M310" s="89">
        <f t="shared" si="14"/>
        <v>0</v>
      </c>
    </row>
    <row r="311" spans="1:13" x14ac:dyDescent="0.25">
      <c r="A311" s="40">
        <v>7213</v>
      </c>
      <c r="B311" s="43"/>
      <c r="C311" s="42" t="s">
        <v>177</v>
      </c>
      <c r="D311" s="42"/>
      <c r="E311" s="87">
        <v>20706</v>
      </c>
      <c r="F311" s="87">
        <v>20706</v>
      </c>
      <c r="G311" s="87">
        <v>19389</v>
      </c>
      <c r="H311" s="88">
        <v>20247</v>
      </c>
      <c r="I311" s="80">
        <f t="shared" si="15"/>
        <v>1317</v>
      </c>
      <c r="J311" s="89">
        <f t="shared" si="16"/>
        <v>459</v>
      </c>
      <c r="M311" s="89">
        <f t="shared" si="14"/>
        <v>0</v>
      </c>
    </row>
    <row r="312" spans="1:13" x14ac:dyDescent="0.25">
      <c r="A312" s="44">
        <v>7231</v>
      </c>
      <c r="B312" s="45"/>
      <c r="C312" s="46" t="s">
        <v>193</v>
      </c>
      <c r="D312" s="46"/>
      <c r="E312" s="87">
        <v>19510</v>
      </c>
      <c r="F312" s="87">
        <v>19510</v>
      </c>
      <c r="G312" s="87">
        <v>14641</v>
      </c>
      <c r="H312" s="88">
        <v>17002</v>
      </c>
      <c r="I312" s="80">
        <f t="shared" si="15"/>
        <v>4869</v>
      </c>
      <c r="J312" s="89">
        <f t="shared" si="16"/>
        <v>2508</v>
      </c>
      <c r="M312" s="89">
        <f t="shared" si="14"/>
        <v>0</v>
      </c>
    </row>
    <row r="313" spans="1:13" x14ac:dyDescent="0.25">
      <c r="A313" s="40">
        <v>8211</v>
      </c>
      <c r="B313" s="43"/>
      <c r="C313" s="42" t="s">
        <v>191</v>
      </c>
      <c r="D313" s="42"/>
      <c r="E313" s="87">
        <v>16324</v>
      </c>
      <c r="F313" s="87">
        <v>16324</v>
      </c>
      <c r="G313" s="87">
        <v>12057</v>
      </c>
      <c r="H313" s="88">
        <v>13273</v>
      </c>
      <c r="I313" s="80">
        <f t="shared" si="15"/>
        <v>4267</v>
      </c>
      <c r="J313" s="89">
        <f t="shared" si="16"/>
        <v>3051</v>
      </c>
      <c r="M313" s="89">
        <f t="shared" si="14"/>
        <v>0</v>
      </c>
    </row>
    <row r="314" spans="1:13" x14ac:dyDescent="0.25">
      <c r="A314" s="44">
        <v>9000</v>
      </c>
      <c r="B314" s="41" t="s">
        <v>115</v>
      </c>
      <c r="C314" s="46" t="s">
        <v>116</v>
      </c>
      <c r="D314" s="46"/>
      <c r="E314" s="87">
        <v>14230</v>
      </c>
      <c r="F314" s="87">
        <v>14230</v>
      </c>
      <c r="G314" s="87" t="s">
        <v>107</v>
      </c>
      <c r="H314" s="88" t="s">
        <v>107</v>
      </c>
      <c r="I314" s="80" t="e">
        <f t="shared" si="15"/>
        <v>#VALUE!</v>
      </c>
      <c r="J314" s="89" t="e">
        <f t="shared" si="16"/>
        <v>#VALUE!</v>
      </c>
      <c r="M314" s="89">
        <f t="shared" si="14"/>
        <v>0</v>
      </c>
    </row>
    <row r="315" spans="1:13" ht="25.5" x14ac:dyDescent="0.25">
      <c r="A315" s="59">
        <v>9400</v>
      </c>
      <c r="B315" s="60" t="s">
        <v>115</v>
      </c>
      <c r="C315" s="61" t="s">
        <v>340</v>
      </c>
      <c r="D315" s="61"/>
      <c r="E315" s="102" t="s">
        <v>107</v>
      </c>
      <c r="F315" s="102" t="s">
        <v>107</v>
      </c>
      <c r="G315" s="102">
        <v>10922</v>
      </c>
      <c r="H315" s="104">
        <v>11728</v>
      </c>
      <c r="I315" s="80" t="e">
        <f t="shared" si="15"/>
        <v>#VALUE!</v>
      </c>
      <c r="J315" s="89" t="e">
        <f t="shared" si="16"/>
        <v>#VALUE!</v>
      </c>
      <c r="M315" s="89" t="e">
        <f t="shared" si="14"/>
        <v>#VALUE!</v>
      </c>
    </row>
    <row r="316" spans="1:13" ht="30" customHeight="1" x14ac:dyDescent="0.25">
      <c r="A316" s="154" t="s">
        <v>349</v>
      </c>
      <c r="B316" s="154"/>
      <c r="C316" s="154"/>
      <c r="D316" s="154"/>
      <c r="E316" s="154"/>
      <c r="F316" s="154"/>
      <c r="G316" s="154"/>
      <c r="H316" s="154"/>
      <c r="I316" s="29"/>
    </row>
    <row r="317" spans="1:13" ht="26.25" customHeight="1" x14ac:dyDescent="0.25">
      <c r="A317" s="145" t="s">
        <v>330</v>
      </c>
      <c r="B317" s="145"/>
      <c r="C317" s="145"/>
      <c r="D317" s="145"/>
      <c r="E317" s="145"/>
      <c r="F317" s="145"/>
      <c r="G317" s="145"/>
      <c r="H317" s="145"/>
      <c r="I317" s="30"/>
    </row>
    <row r="318" spans="1:13" x14ac:dyDescent="0.25">
      <c r="A318" s="155"/>
      <c r="B318" s="155"/>
      <c r="C318" s="155"/>
      <c r="D318" s="155"/>
      <c r="E318" s="155"/>
      <c r="F318" s="155"/>
      <c r="G318" s="155"/>
      <c r="H318" s="155"/>
      <c r="I318" s="64"/>
    </row>
    <row r="319" spans="1:13" ht="36" customHeight="1" x14ac:dyDescent="0.25">
      <c r="A319" s="146" t="s">
        <v>108</v>
      </c>
      <c r="B319" s="156"/>
      <c r="C319" s="31" t="s">
        <v>109</v>
      </c>
      <c r="D319" s="31"/>
      <c r="E319" s="31" t="s">
        <v>332</v>
      </c>
      <c r="F319" s="77">
        <v>2022</v>
      </c>
      <c r="G319" s="77">
        <v>2020</v>
      </c>
      <c r="H319" s="77">
        <v>2018</v>
      </c>
      <c r="I319" s="57"/>
    </row>
    <row r="320" spans="1:13" ht="9.9499999999999993" customHeight="1" x14ac:dyDescent="0.25">
      <c r="A320" s="68"/>
      <c r="B320" s="69"/>
      <c r="C320" s="69"/>
      <c r="D320" s="69"/>
      <c r="E320" s="69"/>
      <c r="F320" s="69"/>
      <c r="G320" s="69"/>
      <c r="H320" s="120"/>
      <c r="I320" s="80">
        <f t="shared" si="15"/>
        <v>0</v>
      </c>
      <c r="J320" s="89">
        <f t="shared" si="16"/>
        <v>0</v>
      </c>
      <c r="M320" s="89">
        <f t="shared" si="14"/>
        <v>0</v>
      </c>
    </row>
    <row r="321" spans="1:18" x14ac:dyDescent="0.25">
      <c r="A321" s="48" t="s">
        <v>22</v>
      </c>
      <c r="B321" s="49"/>
      <c r="C321" s="38" t="s">
        <v>65</v>
      </c>
      <c r="D321" s="38"/>
      <c r="E321" s="80"/>
      <c r="F321" s="80"/>
      <c r="G321" s="80"/>
      <c r="H321" s="116"/>
      <c r="I321" s="80">
        <f t="shared" si="15"/>
        <v>0</v>
      </c>
      <c r="J321" s="89">
        <f t="shared" si="16"/>
        <v>0</v>
      </c>
      <c r="M321" s="89">
        <f t="shared" si="14"/>
        <v>0</v>
      </c>
    </row>
    <row r="322" spans="1:18" x14ac:dyDescent="0.25">
      <c r="A322" s="40">
        <v>2144</v>
      </c>
      <c r="B322" s="43"/>
      <c r="C322" s="46" t="s">
        <v>357</v>
      </c>
      <c r="D322" s="46"/>
      <c r="E322" s="105">
        <v>28147</v>
      </c>
      <c r="F322" s="112">
        <v>28147</v>
      </c>
      <c r="G322" s="105">
        <v>22838</v>
      </c>
      <c r="H322" s="88">
        <v>21841</v>
      </c>
      <c r="I322" s="80">
        <f t="shared" si="15"/>
        <v>5309</v>
      </c>
      <c r="J322" s="89">
        <f t="shared" si="16"/>
        <v>6306</v>
      </c>
      <c r="M322" s="89">
        <f t="shared" si="14"/>
        <v>0</v>
      </c>
    </row>
    <row r="323" spans="1:18" x14ac:dyDescent="0.25">
      <c r="A323" s="40">
        <v>3122</v>
      </c>
      <c r="B323" s="43"/>
      <c r="C323" s="46" t="s">
        <v>132</v>
      </c>
      <c r="D323" s="46"/>
      <c r="E323" s="105">
        <v>30700</v>
      </c>
      <c r="F323" s="105">
        <v>30700</v>
      </c>
      <c r="G323" s="105">
        <v>29053</v>
      </c>
      <c r="H323" s="88">
        <v>25966</v>
      </c>
      <c r="I323" s="80">
        <f t="shared" si="15"/>
        <v>1647</v>
      </c>
      <c r="J323" s="89">
        <f t="shared" si="16"/>
        <v>4734</v>
      </c>
      <c r="M323" s="89">
        <f t="shared" si="14"/>
        <v>0</v>
      </c>
    </row>
    <row r="324" spans="1:18" ht="27.75" customHeight="1" x14ac:dyDescent="0.25">
      <c r="A324" s="44">
        <v>3257</v>
      </c>
      <c r="B324" s="45"/>
      <c r="C324" s="46" t="s">
        <v>346</v>
      </c>
      <c r="D324" s="46"/>
      <c r="E324" s="105">
        <v>22115</v>
      </c>
      <c r="F324" s="105">
        <v>22115</v>
      </c>
      <c r="G324" s="105">
        <v>18231</v>
      </c>
      <c r="H324" s="88">
        <v>17241</v>
      </c>
      <c r="I324" s="80">
        <f t="shared" si="15"/>
        <v>3884</v>
      </c>
      <c r="J324" s="89">
        <f t="shared" si="16"/>
        <v>4874</v>
      </c>
      <c r="M324" s="89">
        <f t="shared" si="14"/>
        <v>0</v>
      </c>
      <c r="R324">
        <v>570</v>
      </c>
    </row>
    <row r="325" spans="1:18" x14ac:dyDescent="0.25">
      <c r="A325" s="40">
        <v>4311</v>
      </c>
      <c r="B325" s="43"/>
      <c r="C325" s="42" t="s">
        <v>111</v>
      </c>
      <c r="D325" s="42"/>
      <c r="E325" s="105">
        <v>21586</v>
      </c>
      <c r="F325" s="105">
        <v>21586</v>
      </c>
      <c r="G325" s="105">
        <v>18044</v>
      </c>
      <c r="H325" s="88">
        <v>17474</v>
      </c>
      <c r="I325" s="80">
        <f t="shared" si="15"/>
        <v>3542</v>
      </c>
      <c r="J325" s="89">
        <f t="shared" si="16"/>
        <v>4112</v>
      </c>
      <c r="M325" s="89">
        <f t="shared" si="14"/>
        <v>0</v>
      </c>
      <c r="R325">
        <v>25.75</v>
      </c>
    </row>
    <row r="326" spans="1:18" x14ac:dyDescent="0.25">
      <c r="A326" s="40">
        <v>4322</v>
      </c>
      <c r="B326" s="43"/>
      <c r="C326" s="42" t="s">
        <v>347</v>
      </c>
      <c r="D326" s="42"/>
      <c r="E326" s="105">
        <v>19610</v>
      </c>
      <c r="F326" s="105">
        <v>19610</v>
      </c>
      <c r="G326" s="105">
        <v>18730</v>
      </c>
      <c r="H326" s="88">
        <v>15566</v>
      </c>
      <c r="I326" s="80">
        <f t="shared" si="15"/>
        <v>880</v>
      </c>
      <c r="J326" s="89">
        <f t="shared" si="16"/>
        <v>4044</v>
      </c>
      <c r="M326" s="89">
        <f t="shared" si="14"/>
        <v>0</v>
      </c>
      <c r="R326">
        <f>R324*R325</f>
        <v>14677.5</v>
      </c>
    </row>
    <row r="327" spans="1:18" x14ac:dyDescent="0.25">
      <c r="A327" s="40">
        <v>7126</v>
      </c>
      <c r="B327" s="43"/>
      <c r="C327" s="42" t="s">
        <v>194</v>
      </c>
      <c r="D327" s="42"/>
      <c r="E327" s="105">
        <v>12515</v>
      </c>
      <c r="F327" s="105">
        <v>12515</v>
      </c>
      <c r="G327" s="105">
        <v>12452</v>
      </c>
      <c r="H327" s="88">
        <v>12105</v>
      </c>
      <c r="I327" s="80">
        <f t="shared" si="15"/>
        <v>63</v>
      </c>
      <c r="J327" s="89">
        <f t="shared" si="16"/>
        <v>410</v>
      </c>
      <c r="M327" s="89">
        <f t="shared" si="14"/>
        <v>0</v>
      </c>
    </row>
    <row r="328" spans="1:18" x14ac:dyDescent="0.25">
      <c r="A328" s="40">
        <v>7212</v>
      </c>
      <c r="B328" s="43"/>
      <c r="C328" s="42" t="s">
        <v>180</v>
      </c>
      <c r="D328" s="42"/>
      <c r="E328" s="105">
        <v>13056</v>
      </c>
      <c r="F328" s="105">
        <v>13056</v>
      </c>
      <c r="G328" s="105">
        <v>12869</v>
      </c>
      <c r="H328" s="88">
        <v>14003</v>
      </c>
      <c r="I328" s="80">
        <f t="shared" si="15"/>
        <v>187</v>
      </c>
      <c r="J328" s="89">
        <f t="shared" si="16"/>
        <v>-947</v>
      </c>
      <c r="M328" s="89">
        <f t="shared" si="14"/>
        <v>0</v>
      </c>
    </row>
    <row r="329" spans="1:18" x14ac:dyDescent="0.25">
      <c r="A329" s="44">
        <v>7214</v>
      </c>
      <c r="B329" s="45"/>
      <c r="C329" s="46" t="s">
        <v>181</v>
      </c>
      <c r="D329" s="46"/>
      <c r="E329" s="105">
        <v>16025</v>
      </c>
      <c r="F329" s="105">
        <v>16025</v>
      </c>
      <c r="G329" s="105">
        <v>14896</v>
      </c>
      <c r="H329" s="88">
        <v>13676</v>
      </c>
      <c r="I329" s="80">
        <f t="shared" si="15"/>
        <v>1129</v>
      </c>
      <c r="J329" s="89">
        <f t="shared" si="16"/>
        <v>2349</v>
      </c>
      <c r="M329" s="89">
        <f t="shared" si="14"/>
        <v>0</v>
      </c>
    </row>
    <row r="330" spans="1:18" x14ac:dyDescent="0.25">
      <c r="A330" s="40">
        <v>7215</v>
      </c>
      <c r="B330" s="43"/>
      <c r="C330" s="42" t="s">
        <v>195</v>
      </c>
      <c r="D330" s="42"/>
      <c r="E330" s="105">
        <v>13433</v>
      </c>
      <c r="F330" s="105">
        <v>13433</v>
      </c>
      <c r="G330" s="105">
        <v>13812</v>
      </c>
      <c r="H330" s="88">
        <v>12403</v>
      </c>
      <c r="I330" s="80">
        <f t="shared" si="15"/>
        <v>-379</v>
      </c>
      <c r="J330" s="89">
        <f t="shared" si="16"/>
        <v>1030</v>
      </c>
      <c r="M330" s="89">
        <f t="shared" si="14"/>
        <v>0</v>
      </c>
    </row>
    <row r="331" spans="1:18" x14ac:dyDescent="0.25">
      <c r="A331" s="40">
        <v>7233</v>
      </c>
      <c r="B331" s="43"/>
      <c r="C331" s="117" t="s">
        <v>358</v>
      </c>
      <c r="D331" s="42"/>
      <c r="E331" s="105">
        <v>13298</v>
      </c>
      <c r="F331" s="109">
        <v>13298</v>
      </c>
      <c r="G331" s="105">
        <v>14838</v>
      </c>
      <c r="H331" s="88">
        <v>14230</v>
      </c>
      <c r="I331" s="80">
        <f t="shared" si="15"/>
        <v>-1540</v>
      </c>
      <c r="J331" s="89">
        <f t="shared" si="16"/>
        <v>-932</v>
      </c>
      <c r="M331" s="89">
        <f t="shared" si="14"/>
        <v>0</v>
      </c>
    </row>
    <row r="332" spans="1:18" x14ac:dyDescent="0.25">
      <c r="A332" s="44">
        <v>9000</v>
      </c>
      <c r="B332" s="41" t="s">
        <v>115</v>
      </c>
      <c r="C332" s="46" t="s">
        <v>116</v>
      </c>
      <c r="D332" s="46"/>
      <c r="E332" s="87">
        <v>14308</v>
      </c>
      <c r="F332" s="105">
        <v>14308</v>
      </c>
      <c r="G332" s="87" t="s">
        <v>107</v>
      </c>
      <c r="H332" s="88" t="s">
        <v>107</v>
      </c>
      <c r="I332" s="80" t="e">
        <f t="shared" si="15"/>
        <v>#VALUE!</v>
      </c>
      <c r="J332" s="89" t="e">
        <f t="shared" si="16"/>
        <v>#VALUE!</v>
      </c>
      <c r="M332" s="89">
        <f t="shared" si="14"/>
        <v>0</v>
      </c>
    </row>
    <row r="333" spans="1:18" ht="25.5" x14ac:dyDescent="0.25">
      <c r="A333" s="44">
        <v>9400</v>
      </c>
      <c r="B333" s="41" t="s">
        <v>115</v>
      </c>
      <c r="C333" s="46" t="s">
        <v>340</v>
      </c>
      <c r="D333" s="46"/>
      <c r="E333" s="87" t="s">
        <v>107</v>
      </c>
      <c r="F333" s="87" t="s">
        <v>107</v>
      </c>
      <c r="G333" s="105">
        <v>10713</v>
      </c>
      <c r="H333" s="88">
        <v>10568</v>
      </c>
      <c r="I333" s="80" t="e">
        <f t="shared" si="15"/>
        <v>#VALUE!</v>
      </c>
      <c r="J333" s="89" t="e">
        <f t="shared" si="16"/>
        <v>#VALUE!</v>
      </c>
      <c r="M333" s="89" t="e">
        <f t="shared" si="14"/>
        <v>#VALUE!</v>
      </c>
    </row>
    <row r="334" spans="1:18" ht="9.9499999999999993" customHeight="1" x14ac:dyDescent="0.25">
      <c r="A334" s="47"/>
      <c r="B334" s="45"/>
      <c r="C334" s="46"/>
      <c r="D334" s="46"/>
      <c r="E334" s="105"/>
      <c r="F334" s="105"/>
      <c r="G334" s="105"/>
      <c r="H334" s="88"/>
      <c r="I334" s="80">
        <f t="shared" si="15"/>
        <v>0</v>
      </c>
      <c r="J334" s="89">
        <f t="shared" si="16"/>
        <v>0</v>
      </c>
      <c r="M334" s="89">
        <f t="shared" si="14"/>
        <v>0</v>
      </c>
    </row>
    <row r="335" spans="1:18" x14ac:dyDescent="0.25">
      <c r="A335" s="48" t="s">
        <v>23</v>
      </c>
      <c r="B335" s="49"/>
      <c r="C335" s="58" t="s">
        <v>66</v>
      </c>
      <c r="D335" s="58"/>
      <c r="E335" s="107"/>
      <c r="F335" s="107"/>
      <c r="G335" s="107"/>
      <c r="H335" s="88"/>
      <c r="I335" s="80">
        <f t="shared" si="15"/>
        <v>0</v>
      </c>
      <c r="J335" s="89">
        <f t="shared" si="16"/>
        <v>0</v>
      </c>
      <c r="M335" s="89">
        <f t="shared" si="14"/>
        <v>0</v>
      </c>
    </row>
    <row r="336" spans="1:18" x14ac:dyDescent="0.25">
      <c r="A336" s="40">
        <v>3122</v>
      </c>
      <c r="B336" s="43"/>
      <c r="C336" s="46" t="s">
        <v>132</v>
      </c>
      <c r="D336" s="46"/>
      <c r="E336" s="105">
        <v>21587</v>
      </c>
      <c r="F336" s="105">
        <v>21587</v>
      </c>
      <c r="G336" s="105">
        <v>16689</v>
      </c>
      <c r="H336" s="88">
        <v>18183</v>
      </c>
      <c r="I336" s="80">
        <f t="shared" si="15"/>
        <v>4898</v>
      </c>
      <c r="J336" s="89">
        <f t="shared" si="16"/>
        <v>3404</v>
      </c>
      <c r="M336" s="89">
        <f t="shared" si="14"/>
        <v>0</v>
      </c>
    </row>
    <row r="337" spans="1:13" ht="38.25" x14ac:dyDescent="0.25">
      <c r="A337" s="44">
        <v>3257</v>
      </c>
      <c r="B337" s="45"/>
      <c r="C337" s="46" t="s">
        <v>346</v>
      </c>
      <c r="D337" s="46"/>
      <c r="E337" s="105">
        <v>15187</v>
      </c>
      <c r="F337" s="105">
        <v>15187</v>
      </c>
      <c r="G337" s="105">
        <v>12839</v>
      </c>
      <c r="H337" s="88">
        <v>14263</v>
      </c>
      <c r="I337" s="80">
        <f t="shared" si="15"/>
        <v>2348</v>
      </c>
      <c r="J337" s="89">
        <f t="shared" si="16"/>
        <v>924</v>
      </c>
      <c r="M337" s="89">
        <f t="shared" si="14"/>
        <v>0</v>
      </c>
    </row>
    <row r="338" spans="1:13" x14ac:dyDescent="0.25">
      <c r="A338" s="40">
        <v>3432</v>
      </c>
      <c r="B338" s="43"/>
      <c r="C338" s="42" t="s">
        <v>196</v>
      </c>
      <c r="D338" s="42"/>
      <c r="E338" s="105">
        <v>16878</v>
      </c>
      <c r="F338" s="105">
        <v>16878</v>
      </c>
      <c r="G338" s="105">
        <v>16378</v>
      </c>
      <c r="H338" s="88">
        <v>14973</v>
      </c>
      <c r="I338" s="80">
        <f t="shared" si="15"/>
        <v>500</v>
      </c>
      <c r="J338" s="89">
        <f t="shared" si="16"/>
        <v>1905</v>
      </c>
      <c r="M338" s="89">
        <f t="shared" si="14"/>
        <v>0</v>
      </c>
    </row>
    <row r="339" spans="1:13" x14ac:dyDescent="0.25">
      <c r="A339" s="40">
        <v>4311</v>
      </c>
      <c r="B339" s="43"/>
      <c r="C339" s="42" t="s">
        <v>111</v>
      </c>
      <c r="D339" s="42"/>
      <c r="E339" s="105">
        <v>19084</v>
      </c>
      <c r="F339" s="105">
        <v>19084</v>
      </c>
      <c r="G339" s="105">
        <v>16746</v>
      </c>
      <c r="H339" s="88">
        <v>14713</v>
      </c>
      <c r="I339" s="80">
        <f t="shared" si="15"/>
        <v>2338</v>
      </c>
      <c r="J339" s="89">
        <f t="shared" si="16"/>
        <v>4371</v>
      </c>
      <c r="M339" s="89">
        <f t="shared" si="14"/>
        <v>0</v>
      </c>
    </row>
    <row r="340" spans="1:13" x14ac:dyDescent="0.25">
      <c r="A340" s="40">
        <v>4322</v>
      </c>
      <c r="B340" s="43"/>
      <c r="C340" s="42" t="s">
        <v>347</v>
      </c>
      <c r="D340" s="42"/>
      <c r="E340" s="105">
        <v>16205</v>
      </c>
      <c r="F340" s="105">
        <v>16205</v>
      </c>
      <c r="G340" s="105">
        <v>12130</v>
      </c>
      <c r="H340" s="88">
        <v>12292</v>
      </c>
      <c r="I340" s="80">
        <f t="shared" si="15"/>
        <v>4075</v>
      </c>
      <c r="J340" s="89">
        <f t="shared" si="16"/>
        <v>3913</v>
      </c>
      <c r="M340" s="89">
        <f t="shared" si="14"/>
        <v>0</v>
      </c>
    </row>
    <row r="341" spans="1:13" x14ac:dyDescent="0.25">
      <c r="A341" s="40">
        <v>7212</v>
      </c>
      <c r="B341" s="43"/>
      <c r="C341" s="42" t="s">
        <v>180</v>
      </c>
      <c r="D341" s="42"/>
      <c r="E341" s="105">
        <v>13941</v>
      </c>
      <c r="F341" s="105">
        <v>13941</v>
      </c>
      <c r="G341" s="105">
        <v>10987</v>
      </c>
      <c r="H341" s="88" t="s">
        <v>107</v>
      </c>
      <c r="I341" s="80">
        <f t="shared" si="15"/>
        <v>2954</v>
      </c>
      <c r="J341" s="89" t="e">
        <f t="shared" si="16"/>
        <v>#VALUE!</v>
      </c>
      <c r="M341" s="89">
        <f t="shared" si="14"/>
        <v>0</v>
      </c>
    </row>
    <row r="342" spans="1:13" x14ac:dyDescent="0.25">
      <c r="A342" s="40">
        <v>7317</v>
      </c>
      <c r="B342" s="43"/>
      <c r="C342" s="42" t="s">
        <v>197</v>
      </c>
      <c r="D342" s="42"/>
      <c r="E342" s="105">
        <v>11806</v>
      </c>
      <c r="F342" s="105">
        <v>11806</v>
      </c>
      <c r="G342" s="105">
        <v>10786</v>
      </c>
      <c r="H342" s="88">
        <v>10459</v>
      </c>
      <c r="I342" s="80">
        <f t="shared" si="15"/>
        <v>1020</v>
      </c>
      <c r="J342" s="89">
        <f t="shared" si="16"/>
        <v>1347</v>
      </c>
      <c r="M342" s="89">
        <f t="shared" si="14"/>
        <v>0</v>
      </c>
    </row>
    <row r="343" spans="1:13" x14ac:dyDescent="0.25">
      <c r="A343" s="40">
        <v>7522</v>
      </c>
      <c r="B343" s="43"/>
      <c r="C343" s="42" t="s">
        <v>198</v>
      </c>
      <c r="D343" s="42"/>
      <c r="E343" s="105">
        <v>12983</v>
      </c>
      <c r="F343" s="105">
        <v>12983</v>
      </c>
      <c r="G343" s="105">
        <v>11655</v>
      </c>
      <c r="H343" s="88">
        <v>10773</v>
      </c>
      <c r="I343" s="80">
        <f t="shared" si="15"/>
        <v>1328</v>
      </c>
      <c r="J343" s="89">
        <f t="shared" si="16"/>
        <v>2210</v>
      </c>
      <c r="M343" s="89">
        <f t="shared" si="14"/>
        <v>0</v>
      </c>
    </row>
    <row r="344" spans="1:13" ht="26.25" x14ac:dyDescent="0.25">
      <c r="A344" s="40">
        <v>7523</v>
      </c>
      <c r="B344" s="43"/>
      <c r="C344" s="50" t="s">
        <v>149</v>
      </c>
      <c r="D344" s="50"/>
      <c r="E344" s="105">
        <v>12165</v>
      </c>
      <c r="F344" s="105">
        <v>12165</v>
      </c>
      <c r="G344" s="105">
        <v>11066</v>
      </c>
      <c r="H344" s="88">
        <v>11540</v>
      </c>
      <c r="I344" s="80">
        <f t="shared" si="15"/>
        <v>1099</v>
      </c>
      <c r="J344" s="89">
        <f t="shared" si="16"/>
        <v>625</v>
      </c>
      <c r="M344" s="89">
        <f t="shared" si="14"/>
        <v>0</v>
      </c>
    </row>
    <row r="345" spans="1:13" x14ac:dyDescent="0.25">
      <c r="A345" s="40">
        <v>7534</v>
      </c>
      <c r="B345" s="43"/>
      <c r="C345" s="50" t="s">
        <v>199</v>
      </c>
      <c r="D345" s="50"/>
      <c r="E345" s="105">
        <v>12823</v>
      </c>
      <c r="F345" s="105">
        <v>12823</v>
      </c>
      <c r="G345" s="105">
        <v>12668</v>
      </c>
      <c r="H345" s="88">
        <v>11989</v>
      </c>
      <c r="I345" s="80">
        <f t="shared" si="15"/>
        <v>155</v>
      </c>
      <c r="J345" s="89">
        <f t="shared" si="16"/>
        <v>834</v>
      </c>
      <c r="M345" s="89">
        <f t="shared" si="14"/>
        <v>0</v>
      </c>
    </row>
    <row r="346" spans="1:13" x14ac:dyDescent="0.25">
      <c r="A346" s="40">
        <v>8142</v>
      </c>
      <c r="B346" s="43"/>
      <c r="C346" s="50" t="s">
        <v>170</v>
      </c>
      <c r="D346" s="50"/>
      <c r="E346" s="87">
        <v>13809</v>
      </c>
      <c r="F346" s="105">
        <v>13809</v>
      </c>
      <c r="G346" s="87" t="s">
        <v>107</v>
      </c>
      <c r="H346" s="88" t="s">
        <v>107</v>
      </c>
      <c r="I346" s="80" t="e">
        <f t="shared" si="15"/>
        <v>#VALUE!</v>
      </c>
      <c r="J346" s="89" t="e">
        <f t="shared" si="16"/>
        <v>#VALUE!</v>
      </c>
      <c r="M346" s="89">
        <f t="shared" ref="M346:M413" si="17">E346-F346</f>
        <v>0</v>
      </c>
    </row>
    <row r="347" spans="1:13" x14ac:dyDescent="0.25">
      <c r="A347" s="44">
        <v>9000</v>
      </c>
      <c r="B347" s="41" t="s">
        <v>115</v>
      </c>
      <c r="C347" s="46" t="s">
        <v>116</v>
      </c>
      <c r="D347" s="46"/>
      <c r="E347" s="87">
        <v>12391</v>
      </c>
      <c r="F347" s="105">
        <v>12391</v>
      </c>
      <c r="G347" s="87" t="s">
        <v>107</v>
      </c>
      <c r="H347" s="88" t="s">
        <v>107</v>
      </c>
      <c r="I347" s="80" t="e">
        <f t="shared" si="15"/>
        <v>#VALUE!</v>
      </c>
      <c r="J347" s="89" t="e">
        <f t="shared" si="16"/>
        <v>#VALUE!</v>
      </c>
      <c r="M347" s="89">
        <f t="shared" si="17"/>
        <v>0</v>
      </c>
    </row>
    <row r="348" spans="1:13" ht="25.5" x14ac:dyDescent="0.25">
      <c r="A348" s="44">
        <v>9400</v>
      </c>
      <c r="B348" s="41" t="s">
        <v>115</v>
      </c>
      <c r="C348" s="46" t="s">
        <v>340</v>
      </c>
      <c r="D348" s="46"/>
      <c r="E348" s="87" t="s">
        <v>107</v>
      </c>
      <c r="F348" s="87" t="s">
        <v>107</v>
      </c>
      <c r="G348" s="105">
        <v>12266</v>
      </c>
      <c r="H348" s="88">
        <v>10051</v>
      </c>
      <c r="I348" s="80" t="e">
        <f t="shared" si="15"/>
        <v>#VALUE!</v>
      </c>
      <c r="J348" s="89" t="e">
        <f t="shared" si="16"/>
        <v>#VALUE!</v>
      </c>
      <c r="M348" s="89" t="e">
        <f t="shared" si="17"/>
        <v>#VALUE!</v>
      </c>
    </row>
    <row r="349" spans="1:13" ht="9.9499999999999993" customHeight="1" x14ac:dyDescent="0.25">
      <c r="A349" s="47"/>
      <c r="B349" s="45"/>
      <c r="C349" s="46"/>
      <c r="D349" s="46"/>
      <c r="E349" s="105"/>
      <c r="F349" s="105"/>
      <c r="G349" s="105"/>
      <c r="H349" s="88"/>
      <c r="I349" s="80">
        <f t="shared" si="15"/>
        <v>0</v>
      </c>
      <c r="J349" s="89">
        <f t="shared" si="16"/>
        <v>0</v>
      </c>
      <c r="M349" s="89">
        <f t="shared" si="17"/>
        <v>0</v>
      </c>
    </row>
    <row r="350" spans="1:13" ht="26.25" x14ac:dyDescent="0.25">
      <c r="A350" s="36" t="s">
        <v>24</v>
      </c>
      <c r="B350" s="37"/>
      <c r="C350" s="58" t="s">
        <v>200</v>
      </c>
      <c r="D350" s="58"/>
      <c r="E350" s="107"/>
      <c r="F350" s="107"/>
      <c r="G350" s="107"/>
      <c r="H350" s="88"/>
      <c r="I350" s="80">
        <f t="shared" si="15"/>
        <v>0</v>
      </c>
      <c r="J350" s="89">
        <f t="shared" si="16"/>
        <v>0</v>
      </c>
      <c r="M350" s="89">
        <f t="shared" si="17"/>
        <v>0</v>
      </c>
    </row>
    <row r="351" spans="1:13" x14ac:dyDescent="0.25">
      <c r="A351" s="40">
        <v>1449</v>
      </c>
      <c r="B351" s="41" t="s">
        <v>115</v>
      </c>
      <c r="C351" s="42" t="s">
        <v>201</v>
      </c>
      <c r="D351" s="42"/>
      <c r="E351" s="105">
        <v>63025</v>
      </c>
      <c r="F351" s="112">
        <v>63025</v>
      </c>
      <c r="G351" s="105">
        <v>48502</v>
      </c>
      <c r="H351" s="88">
        <v>44426</v>
      </c>
      <c r="I351" s="121">
        <f t="shared" si="15"/>
        <v>14523</v>
      </c>
      <c r="J351" s="122">
        <f t="shared" si="16"/>
        <v>18599</v>
      </c>
      <c r="M351" s="89">
        <f t="shared" si="17"/>
        <v>0</v>
      </c>
    </row>
    <row r="352" spans="1:13" x14ac:dyDescent="0.25">
      <c r="A352" s="40">
        <v>2151</v>
      </c>
      <c r="B352" s="43"/>
      <c r="C352" s="42" t="s">
        <v>187</v>
      </c>
      <c r="D352" s="42"/>
      <c r="E352" s="105">
        <v>45401</v>
      </c>
      <c r="F352" s="112">
        <v>45401</v>
      </c>
      <c r="G352" s="105">
        <v>37254</v>
      </c>
      <c r="H352" s="88">
        <v>43058</v>
      </c>
      <c r="I352" s="80">
        <f t="shared" ref="I352:I415" si="18">F352-G352</f>
        <v>8147</v>
      </c>
      <c r="J352" s="89">
        <f t="shared" ref="J352:J415" si="19">F352-H352</f>
        <v>2343</v>
      </c>
      <c r="M352" s="89">
        <f t="shared" si="17"/>
        <v>0</v>
      </c>
    </row>
    <row r="353" spans="1:13" x14ac:dyDescent="0.25">
      <c r="A353" s="40">
        <v>3113</v>
      </c>
      <c r="B353" s="43"/>
      <c r="C353" s="42" t="s">
        <v>188</v>
      </c>
      <c r="D353" s="42"/>
      <c r="E353" s="105">
        <v>32925</v>
      </c>
      <c r="F353" s="105">
        <v>32925</v>
      </c>
      <c r="G353" s="105">
        <v>28962</v>
      </c>
      <c r="H353" s="88">
        <v>30627</v>
      </c>
      <c r="I353" s="80">
        <f t="shared" si="18"/>
        <v>3963</v>
      </c>
      <c r="J353" s="89">
        <f t="shared" si="19"/>
        <v>2298</v>
      </c>
      <c r="M353" s="89">
        <f t="shared" si="17"/>
        <v>0</v>
      </c>
    </row>
    <row r="354" spans="1:13" x14ac:dyDescent="0.25">
      <c r="A354" s="40">
        <v>3131</v>
      </c>
      <c r="B354" s="43"/>
      <c r="C354" s="42" t="s">
        <v>202</v>
      </c>
      <c r="D354" s="42"/>
      <c r="E354" s="105">
        <v>36750</v>
      </c>
      <c r="F354" s="112">
        <v>36750</v>
      </c>
      <c r="G354" s="105">
        <v>29182</v>
      </c>
      <c r="H354" s="88">
        <v>32933</v>
      </c>
      <c r="I354" s="121">
        <f t="shared" si="18"/>
        <v>7568</v>
      </c>
      <c r="J354" s="122">
        <f t="shared" si="19"/>
        <v>3817</v>
      </c>
      <c r="M354" s="89">
        <f t="shared" si="17"/>
        <v>0</v>
      </c>
    </row>
    <row r="355" spans="1:13" x14ac:dyDescent="0.25">
      <c r="A355" s="40">
        <v>4214</v>
      </c>
      <c r="B355" s="43"/>
      <c r="C355" s="117" t="s">
        <v>203</v>
      </c>
      <c r="D355" s="42"/>
      <c r="E355" s="105">
        <v>26875</v>
      </c>
      <c r="F355" s="109">
        <v>26875</v>
      </c>
      <c r="G355" s="105">
        <v>27004</v>
      </c>
      <c r="H355" s="88">
        <v>33447</v>
      </c>
      <c r="I355" s="80">
        <f t="shared" si="18"/>
        <v>-129</v>
      </c>
      <c r="J355" s="89">
        <f t="shared" si="19"/>
        <v>-6572</v>
      </c>
      <c r="M355" s="89">
        <f t="shared" si="17"/>
        <v>0</v>
      </c>
    </row>
    <row r="356" spans="1:13" x14ac:dyDescent="0.25">
      <c r="A356" s="40">
        <v>4222</v>
      </c>
      <c r="B356" s="43"/>
      <c r="C356" s="42" t="s">
        <v>204</v>
      </c>
      <c r="D356" s="42"/>
      <c r="E356" s="105">
        <v>28185</v>
      </c>
      <c r="F356" s="105">
        <v>28185</v>
      </c>
      <c r="G356" s="105">
        <v>25479</v>
      </c>
      <c r="H356" s="88">
        <v>23652</v>
      </c>
      <c r="I356" s="80">
        <f t="shared" si="18"/>
        <v>2706</v>
      </c>
      <c r="J356" s="89">
        <f t="shared" si="19"/>
        <v>4533</v>
      </c>
      <c r="M356" s="89">
        <f t="shared" si="17"/>
        <v>0</v>
      </c>
    </row>
    <row r="357" spans="1:13" x14ac:dyDescent="0.25">
      <c r="A357" s="40">
        <v>4311</v>
      </c>
      <c r="B357" s="43"/>
      <c r="C357" s="42" t="s">
        <v>111</v>
      </c>
      <c r="D357" s="42"/>
      <c r="E357" s="105">
        <v>30680</v>
      </c>
      <c r="F357" s="112">
        <v>30680</v>
      </c>
      <c r="G357" s="105">
        <v>29713</v>
      </c>
      <c r="H357" s="88">
        <v>27939</v>
      </c>
      <c r="I357" s="80">
        <f t="shared" si="18"/>
        <v>967</v>
      </c>
      <c r="J357" s="89">
        <f t="shared" si="19"/>
        <v>2741</v>
      </c>
      <c r="M357" s="89">
        <f t="shared" si="17"/>
        <v>0</v>
      </c>
    </row>
    <row r="358" spans="1:13" x14ac:dyDescent="0.25">
      <c r="A358" s="40">
        <v>7412</v>
      </c>
      <c r="B358" s="43"/>
      <c r="C358" s="42" t="s">
        <v>205</v>
      </c>
      <c r="D358" s="42"/>
      <c r="E358" s="105">
        <v>25923</v>
      </c>
      <c r="F358" s="105">
        <v>25923</v>
      </c>
      <c r="G358" s="105">
        <v>21504</v>
      </c>
      <c r="H358" s="88">
        <v>24467</v>
      </c>
      <c r="I358" s="80">
        <f t="shared" si="18"/>
        <v>4419</v>
      </c>
      <c r="J358" s="89">
        <f t="shared" si="19"/>
        <v>1456</v>
      </c>
      <c r="M358" s="89">
        <f t="shared" si="17"/>
        <v>0</v>
      </c>
    </row>
    <row r="359" spans="1:13" x14ac:dyDescent="0.25">
      <c r="A359" s="40">
        <v>7413</v>
      </c>
      <c r="B359" s="43"/>
      <c r="C359" s="42" t="s">
        <v>206</v>
      </c>
      <c r="D359" s="42"/>
      <c r="E359" s="105">
        <v>27209</v>
      </c>
      <c r="F359" s="105">
        <v>27209</v>
      </c>
      <c r="G359" s="105">
        <v>25098</v>
      </c>
      <c r="H359" s="88">
        <v>23803</v>
      </c>
      <c r="I359" s="80">
        <f t="shared" si="18"/>
        <v>2111</v>
      </c>
      <c r="J359" s="89">
        <f t="shared" si="19"/>
        <v>3406</v>
      </c>
      <c r="M359" s="89">
        <f t="shared" si="17"/>
        <v>0</v>
      </c>
    </row>
    <row r="360" spans="1:13" x14ac:dyDescent="0.25">
      <c r="A360" s="44">
        <v>9000</v>
      </c>
      <c r="B360" s="41" t="s">
        <v>115</v>
      </c>
      <c r="C360" s="42" t="s">
        <v>116</v>
      </c>
      <c r="D360" s="42"/>
      <c r="E360" s="87">
        <v>20771</v>
      </c>
      <c r="F360" s="105">
        <v>20771</v>
      </c>
      <c r="G360" s="87" t="s">
        <v>107</v>
      </c>
      <c r="H360" s="88" t="s">
        <v>107</v>
      </c>
      <c r="I360" s="80" t="e">
        <f t="shared" si="18"/>
        <v>#VALUE!</v>
      </c>
      <c r="J360" s="89" t="e">
        <f t="shared" si="19"/>
        <v>#VALUE!</v>
      </c>
      <c r="M360" s="89">
        <f t="shared" si="17"/>
        <v>0</v>
      </c>
    </row>
    <row r="361" spans="1:13" x14ac:dyDescent="0.25">
      <c r="A361" s="44">
        <v>9400</v>
      </c>
      <c r="B361" s="41" t="s">
        <v>115</v>
      </c>
      <c r="C361" s="42" t="s">
        <v>340</v>
      </c>
      <c r="D361" s="42"/>
      <c r="E361" s="87" t="s">
        <v>107</v>
      </c>
      <c r="F361" s="87" t="s">
        <v>107</v>
      </c>
      <c r="G361" s="105">
        <v>18955</v>
      </c>
      <c r="H361" s="88">
        <v>15387</v>
      </c>
      <c r="I361" s="80" t="e">
        <f t="shared" si="18"/>
        <v>#VALUE!</v>
      </c>
      <c r="J361" s="89" t="e">
        <f t="shared" si="19"/>
        <v>#VALUE!</v>
      </c>
      <c r="M361" s="89" t="e">
        <f t="shared" si="17"/>
        <v>#VALUE!</v>
      </c>
    </row>
    <row r="362" spans="1:13" ht="9.9499999999999993" customHeight="1" x14ac:dyDescent="0.25">
      <c r="A362" s="47"/>
      <c r="B362" s="45"/>
      <c r="C362" s="46"/>
      <c r="D362" s="46"/>
      <c r="E362" s="105"/>
      <c r="F362" s="105"/>
      <c r="G362" s="105"/>
      <c r="H362" s="88"/>
      <c r="I362" s="80">
        <f t="shared" si="18"/>
        <v>0</v>
      </c>
      <c r="J362" s="89">
        <f t="shared" si="19"/>
        <v>0</v>
      </c>
      <c r="M362" s="89">
        <f t="shared" si="17"/>
        <v>0</v>
      </c>
    </row>
    <row r="363" spans="1:13" x14ac:dyDescent="0.25">
      <c r="A363" s="48" t="s">
        <v>25</v>
      </c>
      <c r="B363" s="49"/>
      <c r="C363" s="49" t="s">
        <v>67</v>
      </c>
      <c r="D363" s="49"/>
      <c r="E363" s="107"/>
      <c r="F363" s="107"/>
      <c r="G363" s="107"/>
      <c r="H363" s="88"/>
      <c r="I363" s="80">
        <f t="shared" si="18"/>
        <v>0</v>
      </c>
      <c r="J363" s="89">
        <f t="shared" si="19"/>
        <v>0</v>
      </c>
      <c r="M363" s="89">
        <f t="shared" si="17"/>
        <v>0</v>
      </c>
    </row>
    <row r="364" spans="1:13" x14ac:dyDescent="0.25">
      <c r="A364" s="40">
        <v>1449</v>
      </c>
      <c r="B364" s="41" t="s">
        <v>115</v>
      </c>
      <c r="C364" s="51" t="s">
        <v>201</v>
      </c>
      <c r="D364" s="51"/>
      <c r="E364" s="105">
        <v>41817</v>
      </c>
      <c r="F364" s="112">
        <v>41817</v>
      </c>
      <c r="G364" s="105">
        <v>36713</v>
      </c>
      <c r="H364" s="88">
        <v>35083</v>
      </c>
      <c r="I364" s="80">
        <f t="shared" si="18"/>
        <v>5104</v>
      </c>
      <c r="J364" s="89">
        <f t="shared" si="19"/>
        <v>6734</v>
      </c>
      <c r="M364" s="89">
        <f t="shared" si="17"/>
        <v>0</v>
      </c>
    </row>
    <row r="365" spans="1:13" x14ac:dyDescent="0.25">
      <c r="A365" s="40">
        <v>2142</v>
      </c>
      <c r="B365" s="43"/>
      <c r="C365" s="42" t="s">
        <v>207</v>
      </c>
      <c r="D365" s="42"/>
      <c r="E365" s="105">
        <v>44216</v>
      </c>
      <c r="F365" s="105">
        <v>44216</v>
      </c>
      <c r="G365" s="105">
        <v>40637</v>
      </c>
      <c r="H365" s="88">
        <v>45769</v>
      </c>
      <c r="I365" s="80">
        <f t="shared" si="18"/>
        <v>3579</v>
      </c>
      <c r="J365" s="89">
        <f t="shared" si="19"/>
        <v>-1553</v>
      </c>
      <c r="M365" s="89">
        <f t="shared" si="17"/>
        <v>0</v>
      </c>
    </row>
    <row r="366" spans="1:13" x14ac:dyDescent="0.25">
      <c r="A366" s="40">
        <v>2149</v>
      </c>
      <c r="B366" s="43"/>
      <c r="C366" s="42" t="s">
        <v>208</v>
      </c>
      <c r="D366" s="42"/>
      <c r="E366" s="87">
        <v>30353</v>
      </c>
      <c r="F366" s="105">
        <v>30353</v>
      </c>
      <c r="G366" s="87" t="s">
        <v>107</v>
      </c>
      <c r="H366" s="88" t="s">
        <v>107</v>
      </c>
      <c r="I366" s="80" t="e">
        <f t="shared" si="18"/>
        <v>#VALUE!</v>
      </c>
      <c r="J366" s="89" t="e">
        <f t="shared" si="19"/>
        <v>#VALUE!</v>
      </c>
      <c r="M366" s="89">
        <f t="shared" si="17"/>
        <v>0</v>
      </c>
    </row>
    <row r="367" spans="1:13" x14ac:dyDescent="0.25">
      <c r="A367" s="40">
        <v>3112</v>
      </c>
      <c r="B367" s="43"/>
      <c r="C367" s="42" t="s">
        <v>209</v>
      </c>
      <c r="D367" s="42"/>
      <c r="E367" s="105">
        <v>23736</v>
      </c>
      <c r="F367" s="108">
        <v>23736</v>
      </c>
      <c r="G367" s="105">
        <v>27735</v>
      </c>
      <c r="H367" s="88">
        <v>22718</v>
      </c>
      <c r="I367" s="80">
        <f t="shared" si="18"/>
        <v>-3999</v>
      </c>
      <c r="J367" s="89">
        <f t="shared" si="19"/>
        <v>1018</v>
      </c>
      <c r="M367" s="89">
        <f t="shared" si="17"/>
        <v>0</v>
      </c>
    </row>
    <row r="368" spans="1:13" x14ac:dyDescent="0.25">
      <c r="A368" s="40">
        <v>3132</v>
      </c>
      <c r="C368" s="42" t="s">
        <v>210</v>
      </c>
      <c r="D368" s="42"/>
      <c r="E368" s="105">
        <v>18537</v>
      </c>
      <c r="F368" s="105">
        <v>18537</v>
      </c>
      <c r="G368" s="105">
        <v>17907</v>
      </c>
      <c r="H368" s="88">
        <v>15733</v>
      </c>
      <c r="I368" s="80">
        <f t="shared" si="18"/>
        <v>630</v>
      </c>
      <c r="J368" s="89">
        <f t="shared" si="19"/>
        <v>2804</v>
      </c>
      <c r="M368" s="89">
        <f t="shared" si="17"/>
        <v>0</v>
      </c>
    </row>
    <row r="369" spans="1:13" ht="39" x14ac:dyDescent="0.25">
      <c r="A369" s="40">
        <v>3257</v>
      </c>
      <c r="B369" s="43"/>
      <c r="C369" s="50" t="s">
        <v>359</v>
      </c>
      <c r="D369" s="50"/>
      <c r="E369" s="105">
        <v>25300</v>
      </c>
      <c r="F369" s="105">
        <v>25300</v>
      </c>
      <c r="G369" s="105">
        <v>24234</v>
      </c>
      <c r="H369" s="88">
        <v>25013</v>
      </c>
      <c r="I369" s="80">
        <f t="shared" si="18"/>
        <v>1066</v>
      </c>
      <c r="J369" s="89">
        <f t="shared" si="19"/>
        <v>287</v>
      </c>
      <c r="M369" s="89">
        <f t="shared" si="17"/>
        <v>0</v>
      </c>
    </row>
    <row r="370" spans="1:13" x14ac:dyDescent="0.25">
      <c r="A370" s="40">
        <v>4214</v>
      </c>
      <c r="B370" s="43"/>
      <c r="C370" s="42" t="s">
        <v>203</v>
      </c>
      <c r="D370" s="42"/>
      <c r="E370" s="105">
        <v>18503</v>
      </c>
      <c r="F370" s="105">
        <v>18503</v>
      </c>
      <c r="G370" s="105">
        <v>17964</v>
      </c>
      <c r="H370" s="88">
        <v>18514</v>
      </c>
      <c r="I370" s="80">
        <f t="shared" si="18"/>
        <v>539</v>
      </c>
      <c r="J370" s="89">
        <f t="shared" si="19"/>
        <v>-11</v>
      </c>
      <c r="M370" s="89">
        <f t="shared" si="17"/>
        <v>0</v>
      </c>
    </row>
    <row r="371" spans="1:13" x14ac:dyDescent="0.25">
      <c r="A371" s="44">
        <v>4222</v>
      </c>
      <c r="B371" s="45"/>
      <c r="C371" s="46" t="s">
        <v>204</v>
      </c>
      <c r="D371" s="46"/>
      <c r="E371" s="105">
        <v>23617</v>
      </c>
      <c r="F371" s="105">
        <v>23617</v>
      </c>
      <c r="G371" s="105">
        <v>20850</v>
      </c>
      <c r="H371" s="88">
        <v>19249</v>
      </c>
      <c r="I371" s="80">
        <f t="shared" si="18"/>
        <v>2767</v>
      </c>
      <c r="J371" s="89">
        <f t="shared" si="19"/>
        <v>4368</v>
      </c>
      <c r="M371" s="89">
        <f t="shared" si="17"/>
        <v>0</v>
      </c>
    </row>
    <row r="372" spans="1:13" x14ac:dyDescent="0.25">
      <c r="A372" s="40">
        <v>4311</v>
      </c>
      <c r="B372" s="43"/>
      <c r="C372" s="42" t="s">
        <v>111</v>
      </c>
      <c r="D372" s="42"/>
      <c r="E372" s="105">
        <v>24934</v>
      </c>
      <c r="F372" s="105">
        <v>24934</v>
      </c>
      <c r="G372" s="105">
        <v>20279</v>
      </c>
      <c r="H372" s="88">
        <v>20359</v>
      </c>
      <c r="I372" s="80">
        <f t="shared" si="18"/>
        <v>4655</v>
      </c>
      <c r="J372" s="89">
        <f t="shared" si="19"/>
        <v>4575</v>
      </c>
      <c r="M372" s="89">
        <f t="shared" si="17"/>
        <v>0</v>
      </c>
    </row>
    <row r="373" spans="1:13" x14ac:dyDescent="0.25">
      <c r="A373" s="40">
        <v>7126</v>
      </c>
      <c r="B373" s="43"/>
      <c r="C373" s="42" t="s">
        <v>194</v>
      </c>
      <c r="D373" s="42"/>
      <c r="E373" s="105">
        <v>16312</v>
      </c>
      <c r="F373" s="105">
        <v>16312</v>
      </c>
      <c r="G373" s="105">
        <v>14836</v>
      </c>
      <c r="H373" s="88">
        <v>14179</v>
      </c>
      <c r="I373" s="80">
        <f t="shared" si="18"/>
        <v>1476</v>
      </c>
      <c r="J373" s="89">
        <f t="shared" si="19"/>
        <v>2133</v>
      </c>
      <c r="M373" s="89">
        <f t="shared" si="17"/>
        <v>0</v>
      </c>
    </row>
    <row r="374" spans="1:13" x14ac:dyDescent="0.25">
      <c r="A374" s="44">
        <v>9000</v>
      </c>
      <c r="B374" s="41" t="s">
        <v>115</v>
      </c>
      <c r="C374" s="46" t="s">
        <v>116</v>
      </c>
      <c r="D374" s="46"/>
      <c r="E374" s="87">
        <v>13471</v>
      </c>
      <c r="F374" s="105">
        <v>13471</v>
      </c>
      <c r="G374" s="87" t="s">
        <v>107</v>
      </c>
      <c r="H374" s="88" t="s">
        <v>107</v>
      </c>
      <c r="I374" s="80" t="e">
        <f t="shared" si="18"/>
        <v>#VALUE!</v>
      </c>
      <c r="J374" s="89" t="e">
        <f t="shared" si="19"/>
        <v>#VALUE!</v>
      </c>
      <c r="M374" s="89">
        <f t="shared" si="17"/>
        <v>0</v>
      </c>
    </row>
    <row r="375" spans="1:13" ht="25.5" x14ac:dyDescent="0.25">
      <c r="A375" s="44">
        <v>9400</v>
      </c>
      <c r="B375" s="41" t="s">
        <v>115</v>
      </c>
      <c r="C375" s="46" t="s">
        <v>340</v>
      </c>
      <c r="D375" s="46"/>
      <c r="E375" s="87" t="s">
        <v>107</v>
      </c>
      <c r="F375" s="87" t="s">
        <v>107</v>
      </c>
      <c r="G375" s="105">
        <v>11571</v>
      </c>
      <c r="H375" s="88">
        <v>11217</v>
      </c>
      <c r="I375" s="80" t="e">
        <f t="shared" si="18"/>
        <v>#VALUE!</v>
      </c>
      <c r="J375" s="89" t="e">
        <f t="shared" si="19"/>
        <v>#VALUE!</v>
      </c>
      <c r="M375" s="89" t="e">
        <f t="shared" si="17"/>
        <v>#VALUE!</v>
      </c>
    </row>
    <row r="376" spans="1:13" ht="9.9499999999999993" customHeight="1" x14ac:dyDescent="0.25">
      <c r="A376" s="47"/>
      <c r="B376" s="45"/>
      <c r="C376" s="46"/>
      <c r="D376" s="46"/>
      <c r="E376" s="105"/>
      <c r="F376" s="105"/>
      <c r="G376" s="105"/>
      <c r="H376" s="88"/>
      <c r="I376" s="80">
        <f t="shared" si="18"/>
        <v>0</v>
      </c>
      <c r="J376" s="89">
        <f t="shared" si="19"/>
        <v>0</v>
      </c>
      <c r="M376" s="89">
        <f t="shared" si="17"/>
        <v>0</v>
      </c>
    </row>
    <row r="377" spans="1:13" x14ac:dyDescent="0.25">
      <c r="A377" s="48" t="s">
        <v>68</v>
      </c>
      <c r="B377" s="49"/>
      <c r="C377" s="38" t="s">
        <v>211</v>
      </c>
      <c r="D377" s="38"/>
      <c r="E377" s="107"/>
      <c r="F377" s="107"/>
      <c r="G377" s="107"/>
      <c r="H377" s="88"/>
      <c r="I377" s="80">
        <f t="shared" si="18"/>
        <v>0</v>
      </c>
      <c r="J377" s="89">
        <f t="shared" si="19"/>
        <v>0</v>
      </c>
      <c r="M377" s="89">
        <f t="shared" si="17"/>
        <v>0</v>
      </c>
    </row>
    <row r="378" spans="1:13" x14ac:dyDescent="0.25">
      <c r="A378" s="40">
        <v>2142</v>
      </c>
      <c r="B378" s="43"/>
      <c r="C378" s="42" t="s">
        <v>207</v>
      </c>
      <c r="D378" s="42"/>
      <c r="E378" s="105">
        <v>28339</v>
      </c>
      <c r="F378" s="105">
        <v>28339</v>
      </c>
      <c r="G378" s="105">
        <v>23724</v>
      </c>
      <c r="H378" s="88">
        <v>24000</v>
      </c>
      <c r="I378" s="80">
        <f t="shared" si="18"/>
        <v>4615</v>
      </c>
      <c r="J378" s="89">
        <f t="shared" si="19"/>
        <v>4339</v>
      </c>
      <c r="M378" s="89">
        <f t="shared" si="17"/>
        <v>0</v>
      </c>
    </row>
    <row r="379" spans="1:13" x14ac:dyDescent="0.25">
      <c r="A379" s="40">
        <v>2161</v>
      </c>
      <c r="B379" s="43"/>
      <c r="C379" s="46" t="s">
        <v>212</v>
      </c>
      <c r="D379" s="46"/>
      <c r="E379" s="105">
        <v>25215</v>
      </c>
      <c r="F379" s="105">
        <v>25215</v>
      </c>
      <c r="G379" s="105">
        <v>26294</v>
      </c>
      <c r="H379" s="88" t="s">
        <v>107</v>
      </c>
      <c r="I379" s="80">
        <f t="shared" si="18"/>
        <v>-1079</v>
      </c>
      <c r="J379" s="89" t="e">
        <f t="shared" si="19"/>
        <v>#VALUE!</v>
      </c>
      <c r="M379" s="89">
        <f t="shared" si="17"/>
        <v>0</v>
      </c>
    </row>
    <row r="380" spans="1:13" x14ac:dyDescent="0.25">
      <c r="A380" s="40">
        <v>3123</v>
      </c>
      <c r="B380" s="43"/>
      <c r="C380" s="42" t="s">
        <v>213</v>
      </c>
      <c r="D380" s="42"/>
      <c r="E380" s="105">
        <v>23737</v>
      </c>
      <c r="F380" s="105">
        <v>23737</v>
      </c>
      <c r="G380" s="105">
        <v>22794</v>
      </c>
      <c r="H380" s="88">
        <v>21805</v>
      </c>
      <c r="I380" s="80">
        <f t="shared" si="18"/>
        <v>943</v>
      </c>
      <c r="J380" s="89">
        <f t="shared" si="19"/>
        <v>1932</v>
      </c>
      <c r="M380" s="89">
        <f t="shared" si="17"/>
        <v>0</v>
      </c>
    </row>
    <row r="381" spans="1:13" x14ac:dyDescent="0.25">
      <c r="A381" s="40">
        <v>4311</v>
      </c>
      <c r="B381" s="43"/>
      <c r="C381" s="42" t="s">
        <v>111</v>
      </c>
      <c r="D381" s="42"/>
      <c r="E381" s="105">
        <v>19998</v>
      </c>
      <c r="F381" s="105">
        <v>19998</v>
      </c>
      <c r="G381" s="105">
        <v>16143</v>
      </c>
      <c r="H381" s="88">
        <v>16456</v>
      </c>
      <c r="I381" s="80">
        <f t="shared" si="18"/>
        <v>3855</v>
      </c>
      <c r="J381" s="89">
        <f t="shared" si="19"/>
        <v>3542</v>
      </c>
      <c r="M381" s="89">
        <f t="shared" si="17"/>
        <v>0</v>
      </c>
    </row>
    <row r="382" spans="1:13" x14ac:dyDescent="0.25">
      <c r="A382" s="40">
        <v>7113</v>
      </c>
      <c r="B382" s="43"/>
      <c r="C382" s="42" t="s">
        <v>214</v>
      </c>
      <c r="D382" s="42"/>
      <c r="E382" s="105">
        <v>14104</v>
      </c>
      <c r="F382" s="105">
        <v>14104</v>
      </c>
      <c r="G382" s="105">
        <v>13011</v>
      </c>
      <c r="H382" s="88">
        <v>13174</v>
      </c>
      <c r="I382" s="80">
        <f t="shared" si="18"/>
        <v>1093</v>
      </c>
      <c r="J382" s="89">
        <f t="shared" si="19"/>
        <v>930</v>
      </c>
      <c r="M382" s="89">
        <f t="shared" si="17"/>
        <v>0</v>
      </c>
    </row>
    <row r="383" spans="1:13" x14ac:dyDescent="0.25">
      <c r="A383" s="40">
        <v>7114</v>
      </c>
      <c r="B383" s="43"/>
      <c r="C383" s="42" t="s">
        <v>215</v>
      </c>
      <c r="D383" s="42"/>
      <c r="E383" s="105">
        <v>13898</v>
      </c>
      <c r="F383" s="105">
        <v>13898</v>
      </c>
      <c r="G383" s="105">
        <v>12165</v>
      </c>
      <c r="H383" s="88">
        <v>12491</v>
      </c>
      <c r="I383" s="80">
        <f t="shared" si="18"/>
        <v>1733</v>
      </c>
      <c r="J383" s="89">
        <f t="shared" si="19"/>
        <v>1407</v>
      </c>
      <c r="M383" s="89">
        <f t="shared" si="17"/>
        <v>0</v>
      </c>
    </row>
    <row r="384" spans="1:13" x14ac:dyDescent="0.25">
      <c r="A384" s="40">
        <v>7115</v>
      </c>
      <c r="B384" s="43"/>
      <c r="C384" s="42" t="s">
        <v>216</v>
      </c>
      <c r="D384" s="42"/>
      <c r="E384" s="105">
        <v>13883</v>
      </c>
      <c r="F384" s="105">
        <v>13883</v>
      </c>
      <c r="G384" s="105">
        <v>13385</v>
      </c>
      <c r="H384" s="88">
        <v>12821</v>
      </c>
      <c r="I384" s="80">
        <f t="shared" si="18"/>
        <v>498</v>
      </c>
      <c r="J384" s="89">
        <f t="shared" si="19"/>
        <v>1062</v>
      </c>
      <c r="M384" s="89">
        <f t="shared" si="17"/>
        <v>0</v>
      </c>
    </row>
    <row r="385" spans="1:13" x14ac:dyDescent="0.25">
      <c r="A385" s="40">
        <v>7124</v>
      </c>
      <c r="B385" s="43"/>
      <c r="C385" s="42" t="s">
        <v>217</v>
      </c>
      <c r="D385" s="42"/>
      <c r="E385" s="105">
        <v>17858</v>
      </c>
      <c r="F385" s="105">
        <v>17858</v>
      </c>
      <c r="G385" s="105">
        <v>13764</v>
      </c>
      <c r="H385" s="88">
        <v>13289</v>
      </c>
      <c r="I385" s="80">
        <f t="shared" si="18"/>
        <v>4094</v>
      </c>
      <c r="J385" s="89">
        <f t="shared" si="19"/>
        <v>4569</v>
      </c>
      <c r="M385" s="89">
        <f t="shared" si="17"/>
        <v>0</v>
      </c>
    </row>
    <row r="386" spans="1:13" x14ac:dyDescent="0.25">
      <c r="A386" s="40">
        <v>7126</v>
      </c>
      <c r="B386" s="43"/>
      <c r="C386" s="42" t="s">
        <v>194</v>
      </c>
      <c r="D386" s="42"/>
      <c r="E386" s="105">
        <v>16586</v>
      </c>
      <c r="F386" s="105">
        <v>16586</v>
      </c>
      <c r="G386" s="105">
        <v>13074</v>
      </c>
      <c r="H386" s="88">
        <v>13712</v>
      </c>
      <c r="I386" s="80">
        <f t="shared" si="18"/>
        <v>3512</v>
      </c>
      <c r="J386" s="89">
        <f t="shared" si="19"/>
        <v>2874</v>
      </c>
      <c r="M386" s="89">
        <f t="shared" si="17"/>
        <v>0</v>
      </c>
    </row>
    <row r="387" spans="1:13" x14ac:dyDescent="0.25">
      <c r="A387" s="44">
        <v>7214</v>
      </c>
      <c r="B387" s="45"/>
      <c r="C387" s="46" t="s">
        <v>181</v>
      </c>
      <c r="D387" s="46"/>
      <c r="E387" s="105">
        <v>14270</v>
      </c>
      <c r="F387" s="105">
        <v>14270</v>
      </c>
      <c r="G387" s="105">
        <v>13668</v>
      </c>
      <c r="H387" s="88">
        <v>12819</v>
      </c>
      <c r="I387" s="80">
        <f t="shared" si="18"/>
        <v>602</v>
      </c>
      <c r="J387" s="89">
        <f t="shared" si="19"/>
        <v>1451</v>
      </c>
      <c r="M387" s="89">
        <f t="shared" si="17"/>
        <v>0</v>
      </c>
    </row>
    <row r="388" spans="1:13" x14ac:dyDescent="0.25">
      <c r="A388" s="40">
        <v>7233</v>
      </c>
      <c r="B388" s="43"/>
      <c r="C388" s="42" t="s">
        <v>360</v>
      </c>
      <c r="D388" s="42"/>
      <c r="E388" s="105">
        <v>16375</v>
      </c>
      <c r="F388" s="105">
        <v>16375</v>
      </c>
      <c r="G388" s="105">
        <v>12617</v>
      </c>
      <c r="H388" s="88">
        <v>13624</v>
      </c>
      <c r="I388" s="80">
        <f t="shared" si="18"/>
        <v>3758</v>
      </c>
      <c r="J388" s="89">
        <f t="shared" si="19"/>
        <v>2751</v>
      </c>
      <c r="M388" s="89">
        <f t="shared" si="17"/>
        <v>0</v>
      </c>
    </row>
    <row r="389" spans="1:13" x14ac:dyDescent="0.25">
      <c r="A389" s="40">
        <v>7411</v>
      </c>
      <c r="B389" s="43"/>
      <c r="C389" s="42" t="s">
        <v>218</v>
      </c>
      <c r="D389" s="42"/>
      <c r="E389" s="105">
        <v>16100</v>
      </c>
      <c r="F389" s="105">
        <v>16100</v>
      </c>
      <c r="G389" s="105">
        <v>13911</v>
      </c>
      <c r="H389" s="88">
        <v>13775</v>
      </c>
      <c r="I389" s="80">
        <f t="shared" si="18"/>
        <v>2189</v>
      </c>
      <c r="J389" s="89">
        <f t="shared" si="19"/>
        <v>2325</v>
      </c>
      <c r="M389" s="89">
        <f t="shared" si="17"/>
        <v>0</v>
      </c>
    </row>
    <row r="390" spans="1:13" x14ac:dyDescent="0.25">
      <c r="A390" s="44">
        <v>9000</v>
      </c>
      <c r="B390" s="41" t="s">
        <v>115</v>
      </c>
      <c r="C390" s="46" t="s">
        <v>116</v>
      </c>
      <c r="D390" s="46"/>
      <c r="E390" s="87">
        <v>12206</v>
      </c>
      <c r="F390" s="105">
        <v>12206</v>
      </c>
      <c r="G390" s="87" t="s">
        <v>107</v>
      </c>
      <c r="H390" s="88" t="s">
        <v>107</v>
      </c>
      <c r="I390" s="80" t="e">
        <f t="shared" si="18"/>
        <v>#VALUE!</v>
      </c>
      <c r="J390" s="89" t="e">
        <f t="shared" si="19"/>
        <v>#VALUE!</v>
      </c>
      <c r="M390" s="89">
        <f t="shared" si="17"/>
        <v>0</v>
      </c>
    </row>
    <row r="391" spans="1:13" ht="25.5" x14ac:dyDescent="0.25">
      <c r="A391" s="59">
        <v>9400</v>
      </c>
      <c r="B391" s="60" t="s">
        <v>115</v>
      </c>
      <c r="C391" s="61" t="s">
        <v>340</v>
      </c>
      <c r="D391" s="61"/>
      <c r="E391" s="102" t="s">
        <v>107</v>
      </c>
      <c r="F391" s="102" t="s">
        <v>107</v>
      </c>
      <c r="G391" s="103">
        <v>11950</v>
      </c>
      <c r="H391" s="104">
        <v>11732</v>
      </c>
      <c r="I391" s="80" t="e">
        <f t="shared" si="18"/>
        <v>#VALUE!</v>
      </c>
      <c r="J391" s="89" t="e">
        <f t="shared" si="19"/>
        <v>#VALUE!</v>
      </c>
      <c r="M391" s="89" t="e">
        <f t="shared" si="17"/>
        <v>#VALUE!</v>
      </c>
    </row>
    <row r="392" spans="1:13" ht="30" customHeight="1" x14ac:dyDescent="0.25">
      <c r="A392" s="154" t="s">
        <v>349</v>
      </c>
      <c r="B392" s="154"/>
      <c r="C392" s="154"/>
      <c r="D392" s="154"/>
      <c r="E392" s="154"/>
      <c r="F392" s="154"/>
      <c r="G392" s="154"/>
      <c r="H392" s="154"/>
      <c r="I392" s="29"/>
    </row>
    <row r="393" spans="1:13" ht="26.25" customHeight="1" x14ac:dyDescent="0.25">
      <c r="A393" s="145" t="s">
        <v>330</v>
      </c>
      <c r="B393" s="145"/>
      <c r="C393" s="145"/>
      <c r="D393" s="145"/>
      <c r="E393" s="145"/>
      <c r="F393" s="145"/>
      <c r="G393" s="145"/>
      <c r="H393" s="145"/>
      <c r="I393" s="30"/>
    </row>
    <row r="394" spans="1:13" x14ac:dyDescent="0.25">
      <c r="A394" s="155"/>
      <c r="B394" s="155"/>
      <c r="C394" s="155"/>
      <c r="D394" s="155"/>
      <c r="E394" s="155"/>
      <c r="F394" s="155"/>
      <c r="G394" s="155"/>
      <c r="H394" s="155"/>
      <c r="I394" s="64"/>
    </row>
    <row r="395" spans="1:13" ht="36" customHeight="1" x14ac:dyDescent="0.25">
      <c r="A395" s="146" t="s">
        <v>108</v>
      </c>
      <c r="B395" s="156"/>
      <c r="C395" s="31" t="s">
        <v>109</v>
      </c>
      <c r="D395" s="31"/>
      <c r="E395" s="31" t="s">
        <v>332</v>
      </c>
      <c r="F395" s="77">
        <v>2022</v>
      </c>
      <c r="G395" s="77">
        <v>2020</v>
      </c>
      <c r="H395" s="77">
        <v>2018</v>
      </c>
      <c r="I395" s="57"/>
    </row>
    <row r="396" spans="1:13" ht="9.9499999999999993" customHeight="1" x14ac:dyDescent="0.25">
      <c r="A396" s="68"/>
      <c r="B396" s="69"/>
      <c r="C396" s="69"/>
      <c r="D396" s="69"/>
      <c r="E396" s="69"/>
      <c r="F396" s="69"/>
      <c r="G396" s="69"/>
      <c r="H396" s="120"/>
      <c r="I396" s="80">
        <f t="shared" si="18"/>
        <v>0</v>
      </c>
      <c r="J396" s="89">
        <f t="shared" si="19"/>
        <v>0</v>
      </c>
      <c r="M396" s="89">
        <f t="shared" si="17"/>
        <v>0</v>
      </c>
    </row>
    <row r="397" spans="1:13" ht="15" customHeight="1" x14ac:dyDescent="0.25">
      <c r="A397" s="36" t="s">
        <v>26</v>
      </c>
      <c r="B397" s="55"/>
      <c r="C397" s="38" t="s">
        <v>361</v>
      </c>
      <c r="D397" s="38"/>
      <c r="E397" s="107"/>
      <c r="F397" s="107"/>
      <c r="G397" s="107"/>
      <c r="H397" s="70"/>
      <c r="I397" s="80">
        <f t="shared" si="18"/>
        <v>0</v>
      </c>
      <c r="J397" s="89">
        <f t="shared" si="19"/>
        <v>0</v>
      </c>
      <c r="M397" s="89">
        <f t="shared" si="17"/>
        <v>0</v>
      </c>
    </row>
    <row r="398" spans="1:13" x14ac:dyDescent="0.25">
      <c r="A398" s="40">
        <v>1429</v>
      </c>
      <c r="B398" s="41" t="s">
        <v>115</v>
      </c>
      <c r="C398" s="42" t="s">
        <v>227</v>
      </c>
      <c r="D398" s="42"/>
      <c r="E398" s="105" t="s">
        <v>107</v>
      </c>
      <c r="F398" s="87" t="s">
        <v>107</v>
      </c>
      <c r="G398" s="105">
        <v>19781</v>
      </c>
      <c r="H398" s="88">
        <v>20339</v>
      </c>
      <c r="I398" s="80" t="e">
        <f t="shared" si="18"/>
        <v>#VALUE!</v>
      </c>
      <c r="J398" s="89" t="e">
        <f t="shared" si="19"/>
        <v>#VALUE!</v>
      </c>
      <c r="M398" s="89" t="e">
        <f t="shared" si="17"/>
        <v>#VALUE!</v>
      </c>
    </row>
    <row r="399" spans="1:13" x14ac:dyDescent="0.25">
      <c r="A399" s="40">
        <v>2411</v>
      </c>
      <c r="B399" s="43"/>
      <c r="C399" s="42" t="s">
        <v>219</v>
      </c>
      <c r="D399" s="42"/>
      <c r="E399" s="105">
        <v>22635</v>
      </c>
      <c r="F399" s="108">
        <v>22635</v>
      </c>
      <c r="G399" s="105">
        <v>22234</v>
      </c>
      <c r="H399" s="88">
        <v>18607</v>
      </c>
      <c r="I399" s="80">
        <f t="shared" si="18"/>
        <v>401</v>
      </c>
      <c r="J399" s="89">
        <f t="shared" si="19"/>
        <v>4028</v>
      </c>
      <c r="M399" s="89">
        <f t="shared" si="17"/>
        <v>0</v>
      </c>
    </row>
    <row r="400" spans="1:13" x14ac:dyDescent="0.25">
      <c r="A400" s="40">
        <v>2431</v>
      </c>
      <c r="B400" s="43"/>
      <c r="C400" s="42" t="s">
        <v>220</v>
      </c>
      <c r="D400" s="42"/>
      <c r="E400" s="105">
        <v>15450</v>
      </c>
      <c r="F400" s="105">
        <v>15450</v>
      </c>
      <c r="G400" s="105">
        <v>15618</v>
      </c>
      <c r="H400" s="88" t="s">
        <v>107</v>
      </c>
      <c r="I400" s="80">
        <f t="shared" si="18"/>
        <v>-168</v>
      </c>
      <c r="J400" s="89" t="e">
        <f t="shared" si="19"/>
        <v>#VALUE!</v>
      </c>
      <c r="M400" s="89">
        <f t="shared" si="17"/>
        <v>0</v>
      </c>
    </row>
    <row r="401" spans="1:13" x14ac:dyDescent="0.25">
      <c r="A401" s="40">
        <v>2433</v>
      </c>
      <c r="B401" s="43"/>
      <c r="C401" s="42" t="s">
        <v>221</v>
      </c>
      <c r="D401" s="42"/>
      <c r="E401" s="87">
        <v>14536</v>
      </c>
      <c r="F401" s="105">
        <v>14536</v>
      </c>
      <c r="G401" s="87" t="s">
        <v>107</v>
      </c>
      <c r="H401" s="88" t="s">
        <v>107</v>
      </c>
      <c r="I401" s="80" t="e">
        <f t="shared" si="18"/>
        <v>#VALUE!</v>
      </c>
      <c r="J401" s="89" t="e">
        <f t="shared" si="19"/>
        <v>#VALUE!</v>
      </c>
      <c r="M401" s="89">
        <f t="shared" si="17"/>
        <v>0</v>
      </c>
    </row>
    <row r="402" spans="1:13" x14ac:dyDescent="0.25">
      <c r="A402" s="40">
        <v>3322</v>
      </c>
      <c r="B402" s="43"/>
      <c r="C402" s="42" t="s">
        <v>293</v>
      </c>
      <c r="D402" s="42"/>
      <c r="E402" s="105">
        <v>17815</v>
      </c>
      <c r="F402" s="105">
        <v>17815</v>
      </c>
      <c r="G402" s="105">
        <v>14473</v>
      </c>
      <c r="H402" s="88">
        <v>13016</v>
      </c>
      <c r="I402" s="80">
        <f t="shared" si="18"/>
        <v>3342</v>
      </c>
      <c r="J402" s="89">
        <f t="shared" si="19"/>
        <v>4799</v>
      </c>
      <c r="M402" s="89">
        <f t="shared" si="17"/>
        <v>0</v>
      </c>
    </row>
    <row r="403" spans="1:13" x14ac:dyDescent="0.25">
      <c r="A403" s="40">
        <v>4214</v>
      </c>
      <c r="B403" s="43"/>
      <c r="C403" s="42" t="s">
        <v>203</v>
      </c>
      <c r="D403" s="42"/>
      <c r="E403" s="87">
        <v>13076</v>
      </c>
      <c r="F403" s="105">
        <v>13076</v>
      </c>
      <c r="G403" s="87" t="s">
        <v>107</v>
      </c>
      <c r="H403" s="88" t="s">
        <v>107</v>
      </c>
      <c r="I403" s="80" t="e">
        <f t="shared" si="18"/>
        <v>#VALUE!</v>
      </c>
      <c r="J403" s="89" t="e">
        <f t="shared" si="19"/>
        <v>#VALUE!</v>
      </c>
      <c r="M403" s="89">
        <f t="shared" si="17"/>
        <v>0</v>
      </c>
    </row>
    <row r="404" spans="1:13" x14ac:dyDescent="0.25">
      <c r="A404" s="40">
        <v>4311</v>
      </c>
      <c r="B404" s="43"/>
      <c r="C404" s="42" t="s">
        <v>111</v>
      </c>
      <c r="D404" s="42"/>
      <c r="E404" s="105">
        <v>16169</v>
      </c>
      <c r="F404" s="105">
        <v>16169</v>
      </c>
      <c r="G404" s="105">
        <v>14544</v>
      </c>
      <c r="H404" s="88">
        <v>14893</v>
      </c>
      <c r="I404" s="80">
        <f t="shared" si="18"/>
        <v>1625</v>
      </c>
      <c r="J404" s="89">
        <f t="shared" si="19"/>
        <v>1276</v>
      </c>
      <c r="M404" s="89">
        <f t="shared" si="17"/>
        <v>0</v>
      </c>
    </row>
    <row r="405" spans="1:13" x14ac:dyDescent="0.25">
      <c r="A405" s="40">
        <v>4321</v>
      </c>
      <c r="B405" s="43"/>
      <c r="C405" s="42" t="s">
        <v>222</v>
      </c>
      <c r="D405" s="42"/>
      <c r="E405" s="105">
        <v>12968</v>
      </c>
      <c r="F405" s="105">
        <v>12968</v>
      </c>
      <c r="G405" s="105">
        <v>12819.697244306348</v>
      </c>
      <c r="H405" s="88">
        <v>12462</v>
      </c>
      <c r="I405" s="80">
        <f t="shared" si="18"/>
        <v>148.30275569365222</v>
      </c>
      <c r="J405" s="89">
        <f t="shared" si="19"/>
        <v>506</v>
      </c>
      <c r="M405" s="89">
        <f t="shared" si="17"/>
        <v>0</v>
      </c>
    </row>
    <row r="406" spans="1:13" x14ac:dyDescent="0.25">
      <c r="A406" s="40">
        <v>5230</v>
      </c>
      <c r="B406" s="43"/>
      <c r="C406" s="42" t="s">
        <v>296</v>
      </c>
      <c r="D406" s="42"/>
      <c r="E406" s="105">
        <v>14176</v>
      </c>
      <c r="F406" s="105">
        <v>14176</v>
      </c>
      <c r="G406" s="105">
        <v>14035</v>
      </c>
      <c r="H406" s="88">
        <v>11882</v>
      </c>
      <c r="I406" s="80">
        <f t="shared" si="18"/>
        <v>141</v>
      </c>
      <c r="J406" s="89">
        <f t="shared" si="19"/>
        <v>2294</v>
      </c>
      <c r="M406" s="89">
        <f t="shared" si="17"/>
        <v>0</v>
      </c>
    </row>
    <row r="407" spans="1:13" x14ac:dyDescent="0.25">
      <c r="A407" s="40">
        <v>5244</v>
      </c>
      <c r="B407" s="43"/>
      <c r="C407" s="42" t="s">
        <v>223</v>
      </c>
      <c r="D407" s="42"/>
      <c r="E407" s="87">
        <v>13768</v>
      </c>
      <c r="F407" s="105">
        <v>13768</v>
      </c>
      <c r="G407" s="87" t="s">
        <v>107</v>
      </c>
      <c r="H407" s="88" t="s">
        <v>107</v>
      </c>
      <c r="I407" s="80" t="e">
        <f t="shared" si="18"/>
        <v>#VALUE!</v>
      </c>
      <c r="J407" s="89" t="e">
        <f t="shared" si="19"/>
        <v>#VALUE!</v>
      </c>
      <c r="M407" s="89">
        <f t="shared" si="17"/>
        <v>0</v>
      </c>
    </row>
    <row r="408" spans="1:13" x14ac:dyDescent="0.25">
      <c r="A408" s="40">
        <v>5299</v>
      </c>
      <c r="B408" s="41" t="s">
        <v>115</v>
      </c>
      <c r="C408" s="42" t="s">
        <v>226</v>
      </c>
      <c r="D408" s="42"/>
      <c r="E408" s="105" t="s">
        <v>107</v>
      </c>
      <c r="F408" s="105" t="s">
        <v>107</v>
      </c>
      <c r="G408" s="105">
        <v>12132.531491985868</v>
      </c>
      <c r="H408" s="88">
        <v>12831</v>
      </c>
      <c r="I408" s="80" t="e">
        <f t="shared" si="18"/>
        <v>#VALUE!</v>
      </c>
      <c r="J408" s="89" t="e">
        <f t="shared" si="19"/>
        <v>#VALUE!</v>
      </c>
      <c r="M408" s="89" t="e">
        <f t="shared" si="17"/>
        <v>#VALUE!</v>
      </c>
    </row>
    <row r="409" spans="1:13" x14ac:dyDescent="0.25">
      <c r="A409" s="44">
        <v>7231</v>
      </c>
      <c r="B409" s="45"/>
      <c r="C409" s="46" t="s">
        <v>193</v>
      </c>
      <c r="D409" s="46"/>
      <c r="E409" s="105">
        <v>13900</v>
      </c>
      <c r="F409" s="105">
        <v>13900</v>
      </c>
      <c r="G409" s="105">
        <v>12454</v>
      </c>
      <c r="H409" s="88">
        <v>12820</v>
      </c>
      <c r="I409" s="80">
        <f t="shared" si="18"/>
        <v>1446</v>
      </c>
      <c r="J409" s="89">
        <f t="shared" si="19"/>
        <v>1080</v>
      </c>
      <c r="M409" s="89">
        <f t="shared" si="17"/>
        <v>0</v>
      </c>
    </row>
    <row r="410" spans="1:13" x14ac:dyDescent="0.25">
      <c r="A410" s="44">
        <v>9000</v>
      </c>
      <c r="B410" s="41" t="s">
        <v>115</v>
      </c>
      <c r="C410" s="46" t="s">
        <v>116</v>
      </c>
      <c r="D410" s="46"/>
      <c r="E410" s="87">
        <v>12498</v>
      </c>
      <c r="F410" s="105">
        <v>12498</v>
      </c>
      <c r="G410" s="87" t="s">
        <v>107</v>
      </c>
      <c r="H410" s="88" t="s">
        <v>107</v>
      </c>
      <c r="I410" s="80" t="e">
        <f t="shared" si="18"/>
        <v>#VALUE!</v>
      </c>
      <c r="J410" s="89" t="e">
        <f t="shared" si="19"/>
        <v>#VALUE!</v>
      </c>
      <c r="M410" s="89">
        <f t="shared" si="17"/>
        <v>0</v>
      </c>
    </row>
    <row r="411" spans="1:13" ht="25.5" x14ac:dyDescent="0.25">
      <c r="A411" s="44">
        <v>9400</v>
      </c>
      <c r="B411" s="41" t="s">
        <v>115</v>
      </c>
      <c r="C411" s="46" t="s">
        <v>340</v>
      </c>
      <c r="D411" s="46"/>
      <c r="E411" s="105" t="s">
        <v>107</v>
      </c>
      <c r="F411" s="87" t="s">
        <v>107</v>
      </c>
      <c r="G411" s="105">
        <v>11252</v>
      </c>
      <c r="H411" s="88">
        <v>11405</v>
      </c>
      <c r="I411" s="80" t="e">
        <f t="shared" si="18"/>
        <v>#VALUE!</v>
      </c>
      <c r="J411" s="89" t="e">
        <f t="shared" si="19"/>
        <v>#VALUE!</v>
      </c>
      <c r="M411" s="89" t="e">
        <f t="shared" si="17"/>
        <v>#VALUE!</v>
      </c>
    </row>
    <row r="412" spans="1:13" ht="9.9499999999999993" customHeight="1" x14ac:dyDescent="0.25">
      <c r="A412" s="47"/>
      <c r="B412" s="45"/>
      <c r="C412" s="46"/>
      <c r="D412" s="46"/>
      <c r="E412" s="105"/>
      <c r="F412" s="105"/>
      <c r="G412" s="105"/>
      <c r="H412" s="88"/>
      <c r="I412" s="80">
        <f t="shared" si="18"/>
        <v>0</v>
      </c>
      <c r="J412" s="89">
        <f t="shared" si="19"/>
        <v>0</v>
      </c>
      <c r="M412" s="89">
        <f t="shared" si="17"/>
        <v>0</v>
      </c>
    </row>
    <row r="413" spans="1:13" ht="25.5" x14ac:dyDescent="0.25">
      <c r="A413" s="36" t="s">
        <v>27</v>
      </c>
      <c r="B413" s="55"/>
      <c r="C413" s="38" t="s">
        <v>69</v>
      </c>
      <c r="D413" s="38"/>
      <c r="E413" s="107"/>
      <c r="F413" s="107"/>
      <c r="G413" s="107"/>
      <c r="H413" s="88"/>
      <c r="I413" s="80">
        <f t="shared" si="18"/>
        <v>0</v>
      </c>
      <c r="J413" s="89">
        <f t="shared" si="19"/>
        <v>0</v>
      </c>
      <c r="M413" s="89">
        <f t="shared" si="17"/>
        <v>0</v>
      </c>
    </row>
    <row r="414" spans="1:13" x14ac:dyDescent="0.25">
      <c r="A414" s="40">
        <v>212</v>
      </c>
      <c r="B414" s="41"/>
      <c r="C414" s="42" t="s">
        <v>362</v>
      </c>
      <c r="D414" s="42"/>
      <c r="E414" s="87" t="s">
        <v>107</v>
      </c>
      <c r="F414" s="87" t="s">
        <v>107</v>
      </c>
      <c r="G414" s="105">
        <v>21288</v>
      </c>
      <c r="H414" s="88" t="s">
        <v>107</v>
      </c>
      <c r="I414" s="80" t="e">
        <f t="shared" si="18"/>
        <v>#VALUE!</v>
      </c>
      <c r="J414" s="89" t="e">
        <f t="shared" si="19"/>
        <v>#VALUE!</v>
      </c>
      <c r="M414" s="89" t="e">
        <f t="shared" ref="M414:M477" si="20">E414-F414</f>
        <v>#VALUE!</v>
      </c>
    </row>
    <row r="415" spans="1:13" x14ac:dyDescent="0.25">
      <c r="A415" s="40">
        <v>1429</v>
      </c>
      <c r="B415" s="41" t="s">
        <v>115</v>
      </c>
      <c r="C415" s="42" t="s">
        <v>227</v>
      </c>
      <c r="D415" s="42"/>
      <c r="E415" s="87" t="s">
        <v>107</v>
      </c>
      <c r="F415" s="87" t="s">
        <v>107</v>
      </c>
      <c r="G415" s="105">
        <v>21311</v>
      </c>
      <c r="H415" s="88">
        <v>26956</v>
      </c>
      <c r="I415" s="80" t="e">
        <f t="shared" si="18"/>
        <v>#VALUE!</v>
      </c>
      <c r="J415" s="89" t="e">
        <f t="shared" si="19"/>
        <v>#VALUE!</v>
      </c>
      <c r="M415" s="89" t="e">
        <f t="shared" si="20"/>
        <v>#VALUE!</v>
      </c>
    </row>
    <row r="416" spans="1:13" x14ac:dyDescent="0.25">
      <c r="A416" s="40">
        <v>2121</v>
      </c>
      <c r="B416" s="55"/>
      <c r="C416" s="42" t="s">
        <v>224</v>
      </c>
      <c r="D416" s="42"/>
      <c r="E416" s="87">
        <v>21456</v>
      </c>
      <c r="F416" s="105">
        <v>21456</v>
      </c>
      <c r="G416" s="87" t="s">
        <v>107</v>
      </c>
      <c r="H416" s="88" t="s">
        <v>107</v>
      </c>
      <c r="I416" s="80" t="e">
        <f t="shared" ref="I416:I479" si="21">F416-G416</f>
        <v>#VALUE!</v>
      </c>
      <c r="J416" s="89" t="e">
        <f t="shared" ref="J416:J479" si="22">F416-H416</f>
        <v>#VALUE!</v>
      </c>
      <c r="M416" s="89">
        <f t="shared" si="20"/>
        <v>0</v>
      </c>
    </row>
    <row r="417" spans="1:13" x14ac:dyDescent="0.25">
      <c r="A417" s="40">
        <v>2122</v>
      </c>
      <c r="B417" s="43"/>
      <c r="C417" s="42" t="s">
        <v>225</v>
      </c>
      <c r="D417" s="42"/>
      <c r="E417" s="87">
        <v>23895</v>
      </c>
      <c r="F417" s="105">
        <v>23895</v>
      </c>
      <c r="G417" s="87" t="s">
        <v>107</v>
      </c>
      <c r="H417" s="88" t="s">
        <v>107</v>
      </c>
      <c r="I417" s="80" t="e">
        <f t="shared" si="21"/>
        <v>#VALUE!</v>
      </c>
      <c r="J417" s="89" t="e">
        <f t="shared" si="22"/>
        <v>#VALUE!</v>
      </c>
      <c r="M417" s="89">
        <f t="shared" si="20"/>
        <v>0</v>
      </c>
    </row>
    <row r="418" spans="1:13" x14ac:dyDescent="0.25">
      <c r="A418" s="40">
        <v>2411</v>
      </c>
      <c r="B418" s="43"/>
      <c r="C418" s="42" t="s">
        <v>219</v>
      </c>
      <c r="D418" s="42"/>
      <c r="E418" s="105">
        <v>32412</v>
      </c>
      <c r="F418" s="112">
        <v>32412</v>
      </c>
      <c r="G418" s="105">
        <v>25226</v>
      </c>
      <c r="H418" s="88">
        <v>29648</v>
      </c>
      <c r="I418" s="80">
        <f t="shared" si="21"/>
        <v>7186</v>
      </c>
      <c r="J418" s="89">
        <f t="shared" si="22"/>
        <v>2764</v>
      </c>
      <c r="M418" s="89">
        <f t="shared" si="20"/>
        <v>0</v>
      </c>
    </row>
    <row r="419" spans="1:13" x14ac:dyDescent="0.25">
      <c r="A419" s="40">
        <v>2431</v>
      </c>
      <c r="B419" s="43"/>
      <c r="C419" s="42" t="s">
        <v>220</v>
      </c>
      <c r="D419" s="42"/>
      <c r="E419" s="105">
        <v>31818</v>
      </c>
      <c r="F419" s="112">
        <v>31818</v>
      </c>
      <c r="G419" s="105">
        <v>21041</v>
      </c>
      <c r="H419" s="88" t="s">
        <v>107</v>
      </c>
      <c r="I419" s="121">
        <f t="shared" si="21"/>
        <v>10777</v>
      </c>
      <c r="J419" s="89" t="e">
        <f t="shared" si="22"/>
        <v>#VALUE!</v>
      </c>
      <c r="M419" s="89">
        <f t="shared" si="20"/>
        <v>0</v>
      </c>
    </row>
    <row r="420" spans="1:13" x14ac:dyDescent="0.25">
      <c r="A420" s="40">
        <v>3322</v>
      </c>
      <c r="B420" s="43"/>
      <c r="C420" s="42" t="s">
        <v>293</v>
      </c>
      <c r="D420" s="42"/>
      <c r="E420" s="105">
        <v>21932</v>
      </c>
      <c r="F420" s="112">
        <v>21932</v>
      </c>
      <c r="G420" s="105">
        <v>16438</v>
      </c>
      <c r="H420" s="88">
        <v>16916</v>
      </c>
      <c r="I420" s="80">
        <f t="shared" si="21"/>
        <v>5494</v>
      </c>
      <c r="J420" s="89">
        <f t="shared" si="22"/>
        <v>5016</v>
      </c>
      <c r="M420" s="89">
        <f t="shared" si="20"/>
        <v>0</v>
      </c>
    </row>
    <row r="421" spans="1:13" x14ac:dyDescent="0.25">
      <c r="A421" s="40">
        <v>4311</v>
      </c>
      <c r="B421" s="43"/>
      <c r="C421" s="42" t="s">
        <v>111</v>
      </c>
      <c r="D421" s="42"/>
      <c r="E421" s="105">
        <v>19639</v>
      </c>
      <c r="F421" s="105">
        <v>19639</v>
      </c>
      <c r="G421" s="105">
        <v>15449</v>
      </c>
      <c r="H421" s="88">
        <v>16034</v>
      </c>
      <c r="I421" s="80">
        <f t="shared" si="21"/>
        <v>4190</v>
      </c>
      <c r="J421" s="89">
        <f t="shared" si="22"/>
        <v>3605</v>
      </c>
      <c r="M421" s="89">
        <f t="shared" si="20"/>
        <v>0</v>
      </c>
    </row>
    <row r="422" spans="1:13" x14ac:dyDescent="0.25">
      <c r="A422" s="40">
        <v>4321</v>
      </c>
      <c r="B422" s="43"/>
      <c r="C422" s="42" t="s">
        <v>222</v>
      </c>
      <c r="D422" s="42"/>
      <c r="E422" s="105">
        <v>14964</v>
      </c>
      <c r="F422" s="105">
        <v>14964</v>
      </c>
      <c r="G422" s="105">
        <v>12957</v>
      </c>
      <c r="H422" s="88">
        <v>13715</v>
      </c>
      <c r="I422" s="80">
        <f t="shared" si="21"/>
        <v>2007</v>
      </c>
      <c r="J422" s="89">
        <f t="shared" si="22"/>
        <v>1249</v>
      </c>
      <c r="M422" s="89">
        <f t="shared" si="20"/>
        <v>0</v>
      </c>
    </row>
    <row r="423" spans="1:13" x14ac:dyDescent="0.25">
      <c r="A423" s="40">
        <v>5230</v>
      </c>
      <c r="B423" s="43"/>
      <c r="C423" s="42" t="s">
        <v>296</v>
      </c>
      <c r="D423" s="42"/>
      <c r="E423" s="105">
        <v>14672</v>
      </c>
      <c r="F423" s="105">
        <v>14672</v>
      </c>
      <c r="G423" s="105">
        <v>13585</v>
      </c>
      <c r="H423" s="88">
        <v>14403</v>
      </c>
      <c r="I423" s="80">
        <f t="shared" si="21"/>
        <v>1087</v>
      </c>
      <c r="J423" s="89">
        <f t="shared" si="22"/>
        <v>269</v>
      </c>
      <c r="M423" s="89">
        <f t="shared" si="20"/>
        <v>0</v>
      </c>
    </row>
    <row r="424" spans="1:13" x14ac:dyDescent="0.25">
      <c r="A424" s="40">
        <v>5244</v>
      </c>
      <c r="B424" s="41"/>
      <c r="C424" s="42" t="s">
        <v>223</v>
      </c>
      <c r="D424" s="42"/>
      <c r="E424" s="105">
        <v>18090</v>
      </c>
      <c r="F424" s="105">
        <v>18090</v>
      </c>
      <c r="G424" s="105">
        <v>16010</v>
      </c>
      <c r="H424" s="88">
        <v>15882</v>
      </c>
      <c r="I424" s="80">
        <f t="shared" si="21"/>
        <v>2080</v>
      </c>
      <c r="J424" s="89">
        <f t="shared" si="22"/>
        <v>2208</v>
      </c>
      <c r="M424" s="89">
        <f t="shared" si="20"/>
        <v>0</v>
      </c>
    </row>
    <row r="425" spans="1:13" x14ac:dyDescent="0.25">
      <c r="A425" s="40">
        <v>5299</v>
      </c>
      <c r="B425" s="41" t="s">
        <v>115</v>
      </c>
      <c r="C425" s="42" t="s">
        <v>226</v>
      </c>
      <c r="D425" s="42"/>
      <c r="E425" s="105">
        <v>13499</v>
      </c>
      <c r="F425" s="105">
        <v>13499</v>
      </c>
      <c r="G425" s="105">
        <v>12355</v>
      </c>
      <c r="H425" s="88">
        <v>13170</v>
      </c>
      <c r="I425" s="80">
        <f t="shared" si="21"/>
        <v>1144</v>
      </c>
      <c r="J425" s="89">
        <f t="shared" si="22"/>
        <v>329</v>
      </c>
      <c r="M425" s="89">
        <f t="shared" si="20"/>
        <v>0</v>
      </c>
    </row>
    <row r="426" spans="1:13" x14ac:dyDescent="0.25">
      <c r="A426" s="44">
        <v>9000</v>
      </c>
      <c r="B426" s="41" t="s">
        <v>115</v>
      </c>
      <c r="C426" s="46" t="s">
        <v>116</v>
      </c>
      <c r="D426" s="46"/>
      <c r="E426" s="87">
        <v>12737</v>
      </c>
      <c r="F426" s="105">
        <v>12737</v>
      </c>
      <c r="G426" s="87" t="s">
        <v>107</v>
      </c>
      <c r="H426" s="88" t="s">
        <v>107</v>
      </c>
      <c r="I426" s="80" t="e">
        <f t="shared" si="21"/>
        <v>#VALUE!</v>
      </c>
      <c r="J426" s="89" t="e">
        <f t="shared" si="22"/>
        <v>#VALUE!</v>
      </c>
      <c r="M426" s="89">
        <f t="shared" si="20"/>
        <v>0</v>
      </c>
    </row>
    <row r="427" spans="1:13" x14ac:dyDescent="0.25">
      <c r="A427" s="44">
        <v>9400</v>
      </c>
      <c r="B427" s="41" t="s">
        <v>115</v>
      </c>
      <c r="C427" s="42" t="s">
        <v>340</v>
      </c>
      <c r="D427" s="42"/>
      <c r="E427" s="87" t="s">
        <v>107</v>
      </c>
      <c r="F427" s="87" t="s">
        <v>107</v>
      </c>
      <c r="G427" s="105">
        <v>11136</v>
      </c>
      <c r="H427" s="88">
        <v>11845</v>
      </c>
      <c r="I427" s="80" t="e">
        <f t="shared" si="21"/>
        <v>#VALUE!</v>
      </c>
      <c r="J427" s="89" t="e">
        <f t="shared" si="22"/>
        <v>#VALUE!</v>
      </c>
      <c r="M427" s="89" t="e">
        <f t="shared" si="20"/>
        <v>#VALUE!</v>
      </c>
    </row>
    <row r="428" spans="1:13" ht="9.9499999999999993" customHeight="1" x14ac:dyDescent="0.25">
      <c r="A428" s="47"/>
      <c r="B428" s="45"/>
      <c r="C428" s="46"/>
      <c r="D428" s="46"/>
      <c r="E428" s="105"/>
      <c r="F428" s="105"/>
      <c r="G428" s="105"/>
      <c r="H428" s="88"/>
      <c r="I428" s="80">
        <f t="shared" si="21"/>
        <v>0</v>
      </c>
      <c r="J428" s="89">
        <f t="shared" si="22"/>
        <v>0</v>
      </c>
      <c r="M428" s="89">
        <f t="shared" si="20"/>
        <v>0</v>
      </c>
    </row>
    <row r="429" spans="1:13" ht="25.5" x14ac:dyDescent="0.25">
      <c r="A429" s="36" t="s">
        <v>28</v>
      </c>
      <c r="B429" s="55"/>
      <c r="C429" s="38" t="s">
        <v>70</v>
      </c>
      <c r="D429" s="38"/>
      <c r="E429" s="107"/>
      <c r="F429" s="107"/>
      <c r="G429" s="107"/>
      <c r="H429" s="88"/>
      <c r="I429" s="80">
        <f t="shared" si="21"/>
        <v>0</v>
      </c>
      <c r="J429" s="89">
        <f t="shared" si="22"/>
        <v>0</v>
      </c>
      <c r="M429" s="89">
        <f t="shared" si="20"/>
        <v>0</v>
      </c>
    </row>
    <row r="430" spans="1:13" x14ac:dyDescent="0.25">
      <c r="A430" s="40">
        <v>212</v>
      </c>
      <c r="B430" s="41"/>
      <c r="C430" s="42" t="s">
        <v>362</v>
      </c>
      <c r="D430" s="42"/>
      <c r="E430" s="87" t="s">
        <v>107</v>
      </c>
      <c r="F430" s="87" t="s">
        <v>107</v>
      </c>
      <c r="G430" s="105">
        <v>25214</v>
      </c>
      <c r="H430" s="88" t="s">
        <v>107</v>
      </c>
      <c r="I430" s="80" t="e">
        <f t="shared" si="21"/>
        <v>#VALUE!</v>
      </c>
      <c r="J430" s="89" t="e">
        <f t="shared" si="22"/>
        <v>#VALUE!</v>
      </c>
      <c r="M430" s="89" t="e">
        <f t="shared" si="20"/>
        <v>#VALUE!</v>
      </c>
    </row>
    <row r="431" spans="1:13" x14ac:dyDescent="0.25">
      <c r="A431" s="40">
        <v>1429</v>
      </c>
      <c r="B431" s="41" t="s">
        <v>115</v>
      </c>
      <c r="C431" s="42" t="s">
        <v>227</v>
      </c>
      <c r="D431" s="42"/>
      <c r="E431" s="87" t="s">
        <v>107</v>
      </c>
      <c r="F431" s="87" t="s">
        <v>107</v>
      </c>
      <c r="G431" s="105">
        <v>21970</v>
      </c>
      <c r="H431" s="88">
        <v>18654</v>
      </c>
      <c r="I431" s="80" t="e">
        <f t="shared" si="21"/>
        <v>#VALUE!</v>
      </c>
      <c r="J431" s="89" t="e">
        <f t="shared" si="22"/>
        <v>#VALUE!</v>
      </c>
      <c r="M431" s="89" t="e">
        <f t="shared" si="20"/>
        <v>#VALUE!</v>
      </c>
    </row>
    <row r="432" spans="1:13" x14ac:dyDescent="0.25">
      <c r="A432" s="40">
        <v>2121</v>
      </c>
      <c r="B432" s="55"/>
      <c r="C432" s="42" t="s">
        <v>224</v>
      </c>
      <c r="D432" s="42"/>
      <c r="E432" s="87">
        <v>20953</v>
      </c>
      <c r="F432" s="105">
        <v>20953</v>
      </c>
      <c r="G432" s="87" t="s">
        <v>107</v>
      </c>
      <c r="H432" s="88" t="s">
        <v>107</v>
      </c>
      <c r="I432" s="80" t="e">
        <f t="shared" si="21"/>
        <v>#VALUE!</v>
      </c>
      <c r="J432" s="89" t="e">
        <f t="shared" si="22"/>
        <v>#VALUE!</v>
      </c>
      <c r="M432" s="89">
        <f t="shared" si="20"/>
        <v>0</v>
      </c>
    </row>
    <row r="433" spans="1:13" x14ac:dyDescent="0.25">
      <c r="A433" s="40">
        <v>2122</v>
      </c>
      <c r="B433" s="43"/>
      <c r="C433" s="42" t="s">
        <v>225</v>
      </c>
      <c r="D433" s="42"/>
      <c r="E433" s="87">
        <v>21659</v>
      </c>
      <c r="F433" s="105">
        <v>21659</v>
      </c>
      <c r="G433" s="87" t="s">
        <v>107</v>
      </c>
      <c r="H433" s="88" t="s">
        <v>107</v>
      </c>
      <c r="I433" s="80" t="e">
        <f t="shared" si="21"/>
        <v>#VALUE!</v>
      </c>
      <c r="J433" s="89" t="e">
        <f t="shared" si="22"/>
        <v>#VALUE!</v>
      </c>
      <c r="M433" s="89">
        <f t="shared" si="20"/>
        <v>0</v>
      </c>
    </row>
    <row r="434" spans="1:13" x14ac:dyDescent="0.25">
      <c r="A434" s="40">
        <v>2411</v>
      </c>
      <c r="B434" s="43"/>
      <c r="C434" s="42" t="s">
        <v>219</v>
      </c>
      <c r="D434" s="42"/>
      <c r="E434" s="105">
        <v>24157</v>
      </c>
      <c r="F434" s="105">
        <v>24157</v>
      </c>
      <c r="G434" s="105">
        <v>21825</v>
      </c>
      <c r="H434" s="88">
        <v>19954</v>
      </c>
      <c r="I434" s="80">
        <f t="shared" si="21"/>
        <v>2332</v>
      </c>
      <c r="J434" s="89">
        <f t="shared" si="22"/>
        <v>4203</v>
      </c>
      <c r="M434" s="89">
        <f t="shared" si="20"/>
        <v>0</v>
      </c>
    </row>
    <row r="435" spans="1:13" x14ac:dyDescent="0.25">
      <c r="A435" s="40">
        <v>2431</v>
      </c>
      <c r="B435" s="43"/>
      <c r="C435" s="42" t="s">
        <v>220</v>
      </c>
      <c r="D435" s="42"/>
      <c r="E435" s="105">
        <v>24638</v>
      </c>
      <c r="F435" s="112">
        <v>24638</v>
      </c>
      <c r="G435" s="105">
        <v>20674</v>
      </c>
      <c r="H435" s="88" t="s">
        <v>107</v>
      </c>
      <c r="I435" s="80">
        <f t="shared" si="21"/>
        <v>3964</v>
      </c>
      <c r="J435" s="89" t="e">
        <f t="shared" si="22"/>
        <v>#VALUE!</v>
      </c>
      <c r="M435" s="89">
        <f t="shared" si="20"/>
        <v>0</v>
      </c>
    </row>
    <row r="436" spans="1:13" x14ac:dyDescent="0.25">
      <c r="A436" s="40">
        <v>3322</v>
      </c>
      <c r="B436" s="43"/>
      <c r="C436" s="42" t="s">
        <v>227</v>
      </c>
      <c r="D436" s="42"/>
      <c r="E436" s="87">
        <v>17190</v>
      </c>
      <c r="F436" s="105">
        <v>17190</v>
      </c>
      <c r="G436" s="87" t="s">
        <v>107</v>
      </c>
      <c r="H436" s="88" t="s">
        <v>107</v>
      </c>
      <c r="I436" s="80" t="e">
        <f t="shared" si="21"/>
        <v>#VALUE!</v>
      </c>
      <c r="J436" s="89" t="e">
        <f t="shared" si="22"/>
        <v>#VALUE!</v>
      </c>
      <c r="M436" s="89">
        <f t="shared" si="20"/>
        <v>0</v>
      </c>
    </row>
    <row r="437" spans="1:13" x14ac:dyDescent="0.25">
      <c r="A437" s="40">
        <v>4311</v>
      </c>
      <c r="B437" s="43"/>
      <c r="C437" s="42" t="s">
        <v>111</v>
      </c>
      <c r="D437" s="42"/>
      <c r="E437" s="105">
        <v>15491</v>
      </c>
      <c r="F437" s="105">
        <v>15491</v>
      </c>
      <c r="G437" s="105">
        <v>15855</v>
      </c>
      <c r="H437" s="88">
        <v>13853</v>
      </c>
      <c r="I437" s="80">
        <f t="shared" si="21"/>
        <v>-364</v>
      </c>
      <c r="J437" s="89">
        <f t="shared" si="22"/>
        <v>1638</v>
      </c>
      <c r="M437" s="89">
        <f t="shared" si="20"/>
        <v>0</v>
      </c>
    </row>
    <row r="438" spans="1:13" x14ac:dyDescent="0.25">
      <c r="A438" s="40">
        <v>4321</v>
      </c>
      <c r="B438" s="43"/>
      <c r="C438" s="42" t="s">
        <v>222</v>
      </c>
      <c r="D438" s="42"/>
      <c r="E438" s="105">
        <v>12315</v>
      </c>
      <c r="F438" s="105">
        <v>12315</v>
      </c>
      <c r="G438" s="105">
        <v>11950</v>
      </c>
      <c r="H438" s="88">
        <v>11205</v>
      </c>
      <c r="I438" s="80">
        <f t="shared" si="21"/>
        <v>365</v>
      </c>
      <c r="J438" s="89">
        <f t="shared" si="22"/>
        <v>1110</v>
      </c>
      <c r="M438" s="89">
        <f t="shared" si="20"/>
        <v>0</v>
      </c>
    </row>
    <row r="439" spans="1:13" x14ac:dyDescent="0.25">
      <c r="A439" s="40">
        <v>5230</v>
      </c>
      <c r="B439" s="43"/>
      <c r="C439" s="42" t="s">
        <v>296</v>
      </c>
      <c r="D439" s="42"/>
      <c r="E439" s="105">
        <v>12641</v>
      </c>
      <c r="F439" s="105">
        <v>12641</v>
      </c>
      <c r="G439" s="105">
        <v>11747</v>
      </c>
      <c r="H439" s="88">
        <v>11737</v>
      </c>
      <c r="I439" s="80">
        <f t="shared" si="21"/>
        <v>894</v>
      </c>
      <c r="J439" s="89">
        <f t="shared" si="22"/>
        <v>904</v>
      </c>
      <c r="M439" s="89">
        <f t="shared" si="20"/>
        <v>0</v>
      </c>
    </row>
    <row r="440" spans="1:13" x14ac:dyDescent="0.25">
      <c r="A440" s="40">
        <v>5244</v>
      </c>
      <c r="B440" s="43"/>
      <c r="C440" s="42" t="s">
        <v>223</v>
      </c>
      <c r="D440" s="42"/>
      <c r="E440" s="105">
        <v>17434</v>
      </c>
      <c r="F440" s="105">
        <v>17434</v>
      </c>
      <c r="G440" s="105">
        <v>14512</v>
      </c>
      <c r="H440" s="88">
        <v>12522</v>
      </c>
      <c r="I440" s="80">
        <f t="shared" si="21"/>
        <v>2922</v>
      </c>
      <c r="J440" s="89">
        <f t="shared" si="22"/>
        <v>4912</v>
      </c>
      <c r="M440" s="89">
        <f t="shared" si="20"/>
        <v>0</v>
      </c>
    </row>
    <row r="441" spans="1:13" x14ac:dyDescent="0.25">
      <c r="A441" s="40">
        <v>5299</v>
      </c>
      <c r="B441" s="41" t="s">
        <v>115</v>
      </c>
      <c r="C441" s="42" t="s">
        <v>226</v>
      </c>
      <c r="D441" s="42"/>
      <c r="E441" s="105">
        <v>12197</v>
      </c>
      <c r="F441" s="105">
        <v>12197</v>
      </c>
      <c r="G441" s="105">
        <v>11579</v>
      </c>
      <c r="H441" s="88">
        <v>11486</v>
      </c>
      <c r="I441" s="80">
        <f t="shared" si="21"/>
        <v>618</v>
      </c>
      <c r="J441" s="89">
        <f t="shared" si="22"/>
        <v>711</v>
      </c>
      <c r="M441" s="89">
        <f t="shared" si="20"/>
        <v>0</v>
      </c>
    </row>
    <row r="442" spans="1:13" x14ac:dyDescent="0.25">
      <c r="A442" s="44">
        <v>9000</v>
      </c>
      <c r="B442" s="41" t="s">
        <v>115</v>
      </c>
      <c r="C442" s="46" t="s">
        <v>116</v>
      </c>
      <c r="D442" s="46"/>
      <c r="E442" s="87">
        <v>11072</v>
      </c>
      <c r="F442" s="105">
        <v>11072</v>
      </c>
      <c r="G442" s="87" t="s">
        <v>107</v>
      </c>
      <c r="H442" s="88" t="s">
        <v>107</v>
      </c>
      <c r="I442" s="80" t="e">
        <f t="shared" si="21"/>
        <v>#VALUE!</v>
      </c>
      <c r="J442" s="89" t="e">
        <f t="shared" si="22"/>
        <v>#VALUE!</v>
      </c>
      <c r="M442" s="89">
        <f t="shared" si="20"/>
        <v>0</v>
      </c>
    </row>
    <row r="443" spans="1:13" x14ac:dyDescent="0.25">
      <c r="A443" s="44">
        <v>9400</v>
      </c>
      <c r="B443" s="41" t="s">
        <v>115</v>
      </c>
      <c r="C443" s="42" t="s">
        <v>340</v>
      </c>
      <c r="D443" s="42"/>
      <c r="E443" s="87" t="s">
        <v>107</v>
      </c>
      <c r="F443" s="87" t="s">
        <v>107</v>
      </c>
      <c r="G443" s="105">
        <v>11942</v>
      </c>
      <c r="H443" s="88">
        <v>10350</v>
      </c>
      <c r="I443" s="80" t="e">
        <f t="shared" si="21"/>
        <v>#VALUE!</v>
      </c>
      <c r="J443" s="89" t="e">
        <f t="shared" si="22"/>
        <v>#VALUE!</v>
      </c>
      <c r="M443" s="89" t="e">
        <f t="shared" si="20"/>
        <v>#VALUE!</v>
      </c>
    </row>
    <row r="444" spans="1:13" ht="9.9499999999999993" customHeight="1" x14ac:dyDescent="0.25">
      <c r="A444" s="47"/>
      <c r="B444" s="45"/>
      <c r="C444" s="46"/>
      <c r="D444" s="46"/>
      <c r="E444" s="105"/>
      <c r="F444" s="105"/>
      <c r="G444" s="105"/>
      <c r="H444" s="88"/>
      <c r="I444" s="80">
        <f t="shared" si="21"/>
        <v>0</v>
      </c>
      <c r="J444" s="89">
        <f t="shared" si="22"/>
        <v>0</v>
      </c>
      <c r="M444" s="89">
        <f t="shared" si="20"/>
        <v>0</v>
      </c>
    </row>
    <row r="445" spans="1:13" ht="25.5" x14ac:dyDescent="0.25">
      <c r="A445" s="143" t="s">
        <v>71</v>
      </c>
      <c r="B445" s="144"/>
      <c r="C445" s="38" t="s">
        <v>72</v>
      </c>
      <c r="D445" s="38"/>
      <c r="E445" s="107"/>
      <c r="F445" s="107"/>
      <c r="G445" s="107"/>
      <c r="H445" s="88"/>
      <c r="I445" s="80">
        <f t="shared" si="21"/>
        <v>0</v>
      </c>
      <c r="J445" s="89">
        <f t="shared" si="22"/>
        <v>0</v>
      </c>
      <c r="M445" s="89">
        <f t="shared" si="20"/>
        <v>0</v>
      </c>
    </row>
    <row r="446" spans="1:13" x14ac:dyDescent="0.25">
      <c r="A446" s="40">
        <v>1459</v>
      </c>
      <c r="B446" s="41" t="s">
        <v>115</v>
      </c>
      <c r="C446" s="42" t="s">
        <v>228</v>
      </c>
      <c r="D446" s="42"/>
      <c r="E446" s="105">
        <v>23034</v>
      </c>
      <c r="F446" s="105">
        <v>23034</v>
      </c>
      <c r="G446" s="105">
        <v>20876</v>
      </c>
      <c r="H446" s="88">
        <v>18916</v>
      </c>
      <c r="I446" s="80">
        <f t="shared" si="21"/>
        <v>2158</v>
      </c>
      <c r="J446" s="89">
        <f t="shared" si="22"/>
        <v>4118</v>
      </c>
      <c r="M446" s="89">
        <f t="shared" si="20"/>
        <v>0</v>
      </c>
    </row>
    <row r="447" spans="1:13" x14ac:dyDescent="0.25">
      <c r="A447" s="40">
        <v>4311</v>
      </c>
      <c r="B447" s="43"/>
      <c r="C447" s="42" t="s">
        <v>111</v>
      </c>
      <c r="D447" s="42"/>
      <c r="E447" s="105">
        <v>16001</v>
      </c>
      <c r="F447" s="105">
        <v>16001</v>
      </c>
      <c r="G447" s="105">
        <v>16138</v>
      </c>
      <c r="H447" s="88">
        <v>15275</v>
      </c>
      <c r="I447" s="80">
        <f t="shared" si="21"/>
        <v>-137</v>
      </c>
      <c r="J447" s="89">
        <f t="shared" si="22"/>
        <v>726</v>
      </c>
      <c r="M447" s="89">
        <f t="shared" si="20"/>
        <v>0</v>
      </c>
    </row>
    <row r="448" spans="1:13" x14ac:dyDescent="0.25">
      <c r="A448" s="40">
        <v>4323</v>
      </c>
      <c r="B448" s="43"/>
      <c r="C448" s="42" t="s">
        <v>229</v>
      </c>
      <c r="D448" s="42"/>
      <c r="E448" s="105">
        <v>15034</v>
      </c>
      <c r="F448" s="105">
        <v>15034</v>
      </c>
      <c r="G448" s="105">
        <v>12459</v>
      </c>
      <c r="H448" s="88">
        <v>12980</v>
      </c>
      <c r="I448" s="80">
        <f t="shared" si="21"/>
        <v>2575</v>
      </c>
      <c r="J448" s="89">
        <f t="shared" si="22"/>
        <v>2054</v>
      </c>
      <c r="M448" s="89">
        <f t="shared" si="20"/>
        <v>0</v>
      </c>
    </row>
    <row r="449" spans="1:13" x14ac:dyDescent="0.25">
      <c r="A449" s="40">
        <v>7231</v>
      </c>
      <c r="B449" s="43"/>
      <c r="C449" s="42" t="s">
        <v>193</v>
      </c>
      <c r="D449" s="42"/>
      <c r="E449" s="105">
        <v>14181</v>
      </c>
      <c r="F449" s="105">
        <v>14181</v>
      </c>
      <c r="G449" s="105">
        <v>12499</v>
      </c>
      <c r="H449" s="88">
        <v>11975</v>
      </c>
      <c r="I449" s="80">
        <f t="shared" si="21"/>
        <v>1682</v>
      </c>
      <c r="J449" s="89">
        <f t="shared" si="22"/>
        <v>2206</v>
      </c>
      <c r="M449" s="89">
        <f t="shared" si="20"/>
        <v>0</v>
      </c>
    </row>
    <row r="450" spans="1:13" x14ac:dyDescent="0.25">
      <c r="A450" s="40">
        <v>8321</v>
      </c>
      <c r="B450" s="43"/>
      <c r="C450" s="42" t="s">
        <v>230</v>
      </c>
      <c r="D450" s="42"/>
      <c r="E450" s="123">
        <v>10613</v>
      </c>
      <c r="F450" s="108">
        <v>10613</v>
      </c>
      <c r="G450" s="105">
        <v>18159</v>
      </c>
      <c r="H450" s="88" t="s">
        <v>107</v>
      </c>
      <c r="I450" s="80">
        <f t="shared" si="21"/>
        <v>-7546</v>
      </c>
      <c r="J450" s="89" t="e">
        <f t="shared" si="22"/>
        <v>#VALUE!</v>
      </c>
      <c r="M450" s="89">
        <f t="shared" si="20"/>
        <v>0</v>
      </c>
    </row>
    <row r="451" spans="1:13" x14ac:dyDescent="0.25">
      <c r="A451" s="40">
        <v>8322</v>
      </c>
      <c r="B451" s="43"/>
      <c r="C451" s="42" t="s">
        <v>231</v>
      </c>
      <c r="D451" s="42"/>
      <c r="E451" s="105">
        <v>15209</v>
      </c>
      <c r="F451" s="105">
        <v>15209</v>
      </c>
      <c r="G451" s="105">
        <v>14041</v>
      </c>
      <c r="H451" s="88" t="s">
        <v>107</v>
      </c>
      <c r="I451" s="80">
        <f t="shared" si="21"/>
        <v>1168</v>
      </c>
      <c r="J451" s="89" t="e">
        <f t="shared" si="22"/>
        <v>#VALUE!</v>
      </c>
      <c r="M451" s="89">
        <f t="shared" si="20"/>
        <v>0</v>
      </c>
    </row>
    <row r="452" spans="1:13" x14ac:dyDescent="0.25">
      <c r="A452" s="40">
        <v>8332</v>
      </c>
      <c r="B452" s="43"/>
      <c r="C452" s="42" t="s">
        <v>232</v>
      </c>
      <c r="D452" s="42"/>
      <c r="E452" s="105">
        <v>13321</v>
      </c>
      <c r="F452" s="105">
        <v>13321</v>
      </c>
      <c r="G452" s="105">
        <v>11353</v>
      </c>
      <c r="H452" s="88">
        <v>13898</v>
      </c>
      <c r="I452" s="80">
        <f t="shared" si="21"/>
        <v>1968</v>
      </c>
      <c r="J452" s="89">
        <f t="shared" si="22"/>
        <v>-577</v>
      </c>
      <c r="M452" s="89">
        <f t="shared" si="20"/>
        <v>0</v>
      </c>
    </row>
    <row r="453" spans="1:13" x14ac:dyDescent="0.25">
      <c r="A453" s="124">
        <v>9000</v>
      </c>
      <c r="B453" s="125" t="s">
        <v>115</v>
      </c>
      <c r="C453" s="117" t="s">
        <v>120</v>
      </c>
      <c r="D453" s="42"/>
      <c r="E453" s="108">
        <v>12666</v>
      </c>
      <c r="F453" s="108">
        <v>12666</v>
      </c>
      <c r="G453" s="108" t="s">
        <v>107</v>
      </c>
      <c r="H453" s="126" t="s">
        <v>107</v>
      </c>
      <c r="I453" s="80" t="e">
        <f t="shared" si="21"/>
        <v>#VALUE!</v>
      </c>
      <c r="J453" s="89" t="e">
        <f t="shared" si="22"/>
        <v>#VALUE!</v>
      </c>
      <c r="M453" s="89">
        <f t="shared" si="20"/>
        <v>0</v>
      </c>
    </row>
    <row r="454" spans="1:13" x14ac:dyDescent="0.25">
      <c r="A454" s="127">
        <v>9333</v>
      </c>
      <c r="B454" s="128"/>
      <c r="C454" s="91" t="s">
        <v>363</v>
      </c>
      <c r="D454" s="46"/>
      <c r="E454" s="90" t="s">
        <v>107</v>
      </c>
      <c r="F454" s="90" t="s">
        <v>107</v>
      </c>
      <c r="G454" s="108">
        <v>12974</v>
      </c>
      <c r="H454" s="126">
        <v>12138</v>
      </c>
      <c r="I454" s="80" t="e">
        <f t="shared" si="21"/>
        <v>#VALUE!</v>
      </c>
      <c r="J454" s="89" t="e">
        <f t="shared" si="22"/>
        <v>#VALUE!</v>
      </c>
      <c r="M454" s="89" t="e">
        <f t="shared" si="20"/>
        <v>#VALUE!</v>
      </c>
    </row>
    <row r="455" spans="1:13" ht="25.5" x14ac:dyDescent="0.25">
      <c r="A455" s="44">
        <v>9400</v>
      </c>
      <c r="B455" s="41" t="s">
        <v>115</v>
      </c>
      <c r="C455" s="46" t="s">
        <v>340</v>
      </c>
      <c r="D455" s="46"/>
      <c r="E455" s="87" t="s">
        <v>107</v>
      </c>
      <c r="F455" s="87" t="s">
        <v>107</v>
      </c>
      <c r="G455" s="105">
        <v>10901</v>
      </c>
      <c r="H455" s="88">
        <v>12013</v>
      </c>
      <c r="I455" s="80" t="e">
        <f t="shared" si="21"/>
        <v>#VALUE!</v>
      </c>
      <c r="J455" s="89" t="e">
        <f t="shared" si="22"/>
        <v>#VALUE!</v>
      </c>
      <c r="M455" s="89" t="e">
        <f t="shared" si="20"/>
        <v>#VALUE!</v>
      </c>
    </row>
    <row r="456" spans="1:13" ht="9.9499999999999993" customHeight="1" x14ac:dyDescent="0.25">
      <c r="A456" s="47"/>
      <c r="B456" s="45"/>
      <c r="C456" s="46"/>
      <c r="D456" s="46"/>
      <c r="E456" s="105"/>
      <c r="F456" s="105"/>
      <c r="G456" s="105"/>
      <c r="H456" s="88"/>
      <c r="I456" s="80">
        <f t="shared" si="21"/>
        <v>0</v>
      </c>
      <c r="J456" s="89">
        <f t="shared" si="22"/>
        <v>0</v>
      </c>
      <c r="M456" s="89">
        <f t="shared" si="20"/>
        <v>0</v>
      </c>
    </row>
    <row r="457" spans="1:13" x14ac:dyDescent="0.25">
      <c r="A457" s="48" t="s">
        <v>29</v>
      </c>
      <c r="B457" s="49"/>
      <c r="C457" s="58" t="s">
        <v>73</v>
      </c>
      <c r="D457" s="58"/>
      <c r="E457" s="107"/>
      <c r="F457" s="107"/>
      <c r="G457" s="107"/>
      <c r="H457" s="88"/>
      <c r="I457" s="80">
        <f t="shared" si="21"/>
        <v>0</v>
      </c>
      <c r="J457" s="89">
        <f t="shared" si="22"/>
        <v>0</v>
      </c>
      <c r="M457" s="89">
        <f t="shared" si="20"/>
        <v>0</v>
      </c>
    </row>
    <row r="458" spans="1:13" x14ac:dyDescent="0.25">
      <c r="A458" s="40">
        <v>1459</v>
      </c>
      <c r="B458" s="41" t="s">
        <v>115</v>
      </c>
      <c r="C458" s="42" t="s">
        <v>228</v>
      </c>
      <c r="D458" s="42"/>
      <c r="E458" s="105">
        <v>18891</v>
      </c>
      <c r="F458" s="105">
        <v>18891</v>
      </c>
      <c r="G458" s="105">
        <v>15816</v>
      </c>
      <c r="H458" s="88">
        <v>15944</v>
      </c>
      <c r="I458" s="80">
        <f t="shared" si="21"/>
        <v>3075</v>
      </c>
      <c r="J458" s="89">
        <f t="shared" si="22"/>
        <v>2947</v>
      </c>
      <c r="M458" s="89">
        <f t="shared" si="20"/>
        <v>0</v>
      </c>
    </row>
    <row r="459" spans="1:13" x14ac:dyDescent="0.25">
      <c r="A459" s="40">
        <v>4221</v>
      </c>
      <c r="B459" s="43"/>
      <c r="C459" s="42" t="s">
        <v>233</v>
      </c>
      <c r="D459" s="42"/>
      <c r="E459" s="105">
        <v>14104</v>
      </c>
      <c r="F459" s="105">
        <v>14104</v>
      </c>
      <c r="G459" s="105">
        <v>10605</v>
      </c>
      <c r="H459" s="88">
        <v>11626</v>
      </c>
      <c r="I459" s="80">
        <f t="shared" si="21"/>
        <v>3499</v>
      </c>
      <c r="J459" s="89">
        <f t="shared" si="22"/>
        <v>2478</v>
      </c>
      <c r="M459" s="89">
        <f t="shared" si="20"/>
        <v>0</v>
      </c>
    </row>
    <row r="460" spans="1:13" x14ac:dyDescent="0.25">
      <c r="A460" s="40">
        <v>4311</v>
      </c>
      <c r="B460" s="43"/>
      <c r="C460" s="42" t="s">
        <v>111</v>
      </c>
      <c r="D460" s="42"/>
      <c r="E460" s="105">
        <v>16600</v>
      </c>
      <c r="F460" s="105">
        <v>16600</v>
      </c>
      <c r="G460" s="105">
        <v>15178</v>
      </c>
      <c r="H460" s="88">
        <v>13563</v>
      </c>
      <c r="I460" s="80">
        <f t="shared" si="21"/>
        <v>1422</v>
      </c>
      <c r="J460" s="89">
        <f t="shared" si="22"/>
        <v>3037</v>
      </c>
      <c r="M460" s="89">
        <f t="shared" si="20"/>
        <v>0</v>
      </c>
    </row>
    <row r="461" spans="1:13" x14ac:dyDescent="0.25">
      <c r="A461" s="40">
        <v>4323</v>
      </c>
      <c r="B461" s="43"/>
      <c r="C461" s="42" t="s">
        <v>229</v>
      </c>
      <c r="D461" s="42"/>
      <c r="E461" s="105">
        <v>12477</v>
      </c>
      <c r="F461" s="105">
        <v>12477</v>
      </c>
      <c r="G461" s="105">
        <v>12337</v>
      </c>
      <c r="H461" s="88">
        <v>13351</v>
      </c>
      <c r="I461" s="80">
        <f t="shared" si="21"/>
        <v>140</v>
      </c>
      <c r="J461" s="89">
        <f t="shared" si="22"/>
        <v>-874</v>
      </c>
      <c r="M461" s="89">
        <f t="shared" si="20"/>
        <v>0</v>
      </c>
    </row>
    <row r="462" spans="1:13" x14ac:dyDescent="0.25">
      <c r="A462" s="40">
        <v>5110</v>
      </c>
      <c r="B462" s="41" t="s">
        <v>115</v>
      </c>
      <c r="C462" s="42" t="s">
        <v>234</v>
      </c>
      <c r="D462" s="42"/>
      <c r="E462" s="87">
        <v>14486</v>
      </c>
      <c r="F462" s="105">
        <v>14486</v>
      </c>
      <c r="G462" s="87" t="s">
        <v>107</v>
      </c>
      <c r="H462" s="88" t="s">
        <v>107</v>
      </c>
      <c r="I462" s="80" t="e">
        <f t="shared" si="21"/>
        <v>#VALUE!</v>
      </c>
      <c r="J462" s="89" t="e">
        <f t="shared" si="22"/>
        <v>#VALUE!</v>
      </c>
      <c r="M462" s="89">
        <f t="shared" si="20"/>
        <v>0</v>
      </c>
    </row>
    <row r="463" spans="1:13" x14ac:dyDescent="0.25">
      <c r="A463" s="40">
        <v>5112</v>
      </c>
      <c r="B463" s="43"/>
      <c r="C463" s="42" t="s">
        <v>235</v>
      </c>
      <c r="D463" s="42"/>
      <c r="E463" s="105">
        <v>14588</v>
      </c>
      <c r="F463" s="105">
        <v>14588</v>
      </c>
      <c r="G463" s="105">
        <v>11884</v>
      </c>
      <c r="H463" s="88">
        <v>11404</v>
      </c>
      <c r="I463" s="80">
        <f t="shared" si="21"/>
        <v>2704</v>
      </c>
      <c r="J463" s="89">
        <f t="shared" si="22"/>
        <v>3184</v>
      </c>
      <c r="M463" s="89">
        <f t="shared" si="20"/>
        <v>0</v>
      </c>
    </row>
    <row r="464" spans="1:13" x14ac:dyDescent="0.25">
      <c r="A464" s="40">
        <v>5119</v>
      </c>
      <c r="B464" s="41" t="s">
        <v>115</v>
      </c>
      <c r="C464" s="42" t="s">
        <v>234</v>
      </c>
      <c r="D464" s="42"/>
      <c r="E464" s="87" t="s">
        <v>107</v>
      </c>
      <c r="F464" s="87" t="s">
        <v>107</v>
      </c>
      <c r="G464" s="105">
        <v>12758</v>
      </c>
      <c r="H464" s="88">
        <v>13803</v>
      </c>
      <c r="I464" s="80" t="e">
        <f t="shared" si="21"/>
        <v>#VALUE!</v>
      </c>
      <c r="J464" s="89" t="e">
        <f t="shared" si="22"/>
        <v>#VALUE!</v>
      </c>
      <c r="M464" s="89" t="e">
        <f t="shared" si="20"/>
        <v>#VALUE!</v>
      </c>
    </row>
    <row r="465" spans="1:13" x14ac:dyDescent="0.25">
      <c r="A465" s="40">
        <v>7231</v>
      </c>
      <c r="B465" s="43"/>
      <c r="C465" s="42" t="s">
        <v>193</v>
      </c>
      <c r="D465" s="42"/>
      <c r="E465" s="105">
        <v>15551</v>
      </c>
      <c r="F465" s="105">
        <v>15551</v>
      </c>
      <c r="G465" s="105">
        <v>12096</v>
      </c>
      <c r="H465" s="88">
        <v>12457</v>
      </c>
      <c r="I465" s="80">
        <f t="shared" si="21"/>
        <v>3455</v>
      </c>
      <c r="J465" s="89">
        <f t="shared" si="22"/>
        <v>3094</v>
      </c>
      <c r="M465" s="89">
        <f t="shared" si="20"/>
        <v>0</v>
      </c>
    </row>
    <row r="466" spans="1:13" x14ac:dyDescent="0.25">
      <c r="A466" s="40">
        <v>8331</v>
      </c>
      <c r="B466" s="43"/>
      <c r="C466" s="42" t="s">
        <v>236</v>
      </c>
      <c r="D466" s="42"/>
      <c r="E466" s="105">
        <v>15170</v>
      </c>
      <c r="F466" s="105">
        <v>15170</v>
      </c>
      <c r="G466" s="105">
        <v>11763</v>
      </c>
      <c r="H466" s="88">
        <v>16004</v>
      </c>
      <c r="I466" s="80">
        <f t="shared" si="21"/>
        <v>3407</v>
      </c>
      <c r="J466" s="89">
        <f t="shared" si="22"/>
        <v>-834</v>
      </c>
      <c r="M466" s="89">
        <f t="shared" si="20"/>
        <v>0</v>
      </c>
    </row>
    <row r="467" spans="1:13" x14ac:dyDescent="0.25">
      <c r="A467" s="44">
        <v>9000</v>
      </c>
      <c r="B467" s="41" t="s">
        <v>115</v>
      </c>
      <c r="C467" s="46" t="s">
        <v>116</v>
      </c>
      <c r="D467" s="46"/>
      <c r="E467" s="87">
        <v>12134</v>
      </c>
      <c r="F467" s="105">
        <v>12134</v>
      </c>
      <c r="G467" s="87" t="s">
        <v>107</v>
      </c>
      <c r="H467" s="88" t="s">
        <v>107</v>
      </c>
      <c r="I467" s="80" t="e">
        <f t="shared" si="21"/>
        <v>#VALUE!</v>
      </c>
      <c r="J467" s="89" t="e">
        <f t="shared" si="22"/>
        <v>#VALUE!</v>
      </c>
      <c r="M467" s="89">
        <f t="shared" si="20"/>
        <v>0</v>
      </c>
    </row>
    <row r="468" spans="1:13" ht="25.5" x14ac:dyDescent="0.25">
      <c r="A468" s="44">
        <v>9400</v>
      </c>
      <c r="B468" s="41" t="s">
        <v>115</v>
      </c>
      <c r="C468" s="46" t="s">
        <v>340</v>
      </c>
      <c r="D468" s="46"/>
      <c r="E468" s="87" t="s">
        <v>107</v>
      </c>
      <c r="F468" s="87" t="s">
        <v>107</v>
      </c>
      <c r="G468" s="105">
        <v>10227</v>
      </c>
      <c r="H468" s="88">
        <v>10065</v>
      </c>
      <c r="I468" s="80" t="e">
        <f t="shared" si="21"/>
        <v>#VALUE!</v>
      </c>
      <c r="J468" s="89" t="e">
        <f t="shared" si="22"/>
        <v>#VALUE!</v>
      </c>
      <c r="M468" s="89" t="e">
        <f t="shared" si="20"/>
        <v>#VALUE!</v>
      </c>
    </row>
    <row r="469" spans="1:13" ht="9.9499999999999993" customHeight="1" x14ac:dyDescent="0.25">
      <c r="A469" s="47"/>
      <c r="B469" s="45"/>
      <c r="C469" s="46"/>
      <c r="D469" s="46"/>
      <c r="E469" s="105"/>
      <c r="F469" s="105"/>
      <c r="G469" s="105"/>
      <c r="H469" s="88"/>
      <c r="I469" s="80">
        <f t="shared" si="21"/>
        <v>0</v>
      </c>
      <c r="J469" s="89">
        <f t="shared" si="22"/>
        <v>0</v>
      </c>
      <c r="M469" s="89">
        <f t="shared" si="20"/>
        <v>0</v>
      </c>
    </row>
    <row r="470" spans="1:13" x14ac:dyDescent="0.25">
      <c r="A470" s="48" t="s">
        <v>30</v>
      </c>
      <c r="B470" s="49"/>
      <c r="C470" s="49" t="s">
        <v>74</v>
      </c>
      <c r="D470" s="49"/>
      <c r="E470" s="107"/>
      <c r="F470" s="107"/>
      <c r="G470" s="107"/>
      <c r="H470" s="88"/>
      <c r="I470" s="80">
        <f t="shared" si="21"/>
        <v>0</v>
      </c>
      <c r="J470" s="89">
        <f t="shared" si="22"/>
        <v>0</v>
      </c>
      <c r="M470" s="89">
        <f t="shared" si="20"/>
        <v>0</v>
      </c>
    </row>
    <row r="471" spans="1:13" x14ac:dyDescent="0.25">
      <c r="A471" s="40">
        <v>1469</v>
      </c>
      <c r="B471" s="41" t="s">
        <v>115</v>
      </c>
      <c r="C471" s="42" t="s">
        <v>364</v>
      </c>
      <c r="D471" s="42"/>
      <c r="E471" s="105" t="s">
        <v>107</v>
      </c>
      <c r="F471" s="105" t="s">
        <v>107</v>
      </c>
      <c r="G471" s="105">
        <v>29678</v>
      </c>
      <c r="H471" s="88">
        <v>23306</v>
      </c>
      <c r="I471" s="80" t="e">
        <f t="shared" si="21"/>
        <v>#VALUE!</v>
      </c>
      <c r="J471" s="89" t="e">
        <f t="shared" si="22"/>
        <v>#VALUE!</v>
      </c>
      <c r="M471" s="89" t="e">
        <f t="shared" si="20"/>
        <v>#VALUE!</v>
      </c>
    </row>
    <row r="472" spans="1:13" x14ac:dyDescent="0.25">
      <c r="A472" s="40">
        <v>3151</v>
      </c>
      <c r="B472" s="43"/>
      <c r="C472" s="42" t="s">
        <v>237</v>
      </c>
      <c r="D472" s="42"/>
      <c r="E472" s="105">
        <v>28258</v>
      </c>
      <c r="F472" s="105">
        <v>28258</v>
      </c>
      <c r="G472" s="105">
        <v>27817</v>
      </c>
      <c r="H472" s="88">
        <v>28073</v>
      </c>
      <c r="I472" s="80">
        <f t="shared" si="21"/>
        <v>441</v>
      </c>
      <c r="J472" s="89">
        <f t="shared" si="22"/>
        <v>185</v>
      </c>
      <c r="M472" s="89">
        <f t="shared" si="20"/>
        <v>0</v>
      </c>
    </row>
    <row r="473" spans="1:13" x14ac:dyDescent="0.25">
      <c r="A473" s="40">
        <v>3152</v>
      </c>
      <c r="B473" s="43"/>
      <c r="C473" s="42" t="s">
        <v>365</v>
      </c>
      <c r="D473" s="42"/>
      <c r="E473" s="105">
        <v>27269</v>
      </c>
      <c r="F473" s="108">
        <v>27269</v>
      </c>
      <c r="G473" s="105">
        <v>30995</v>
      </c>
      <c r="H473" s="88">
        <v>25540</v>
      </c>
      <c r="I473" s="80">
        <f t="shared" si="21"/>
        <v>-3726</v>
      </c>
      <c r="J473" s="89">
        <f t="shared" si="22"/>
        <v>1729</v>
      </c>
      <c r="M473" s="89">
        <f t="shared" si="20"/>
        <v>0</v>
      </c>
    </row>
    <row r="474" spans="1:13" x14ac:dyDescent="0.25">
      <c r="A474" s="40">
        <v>4221</v>
      </c>
      <c r="B474" s="43"/>
      <c r="C474" s="42" t="s">
        <v>366</v>
      </c>
      <c r="D474" s="42"/>
      <c r="E474" s="105">
        <v>13175</v>
      </c>
      <c r="F474" s="105">
        <v>13175</v>
      </c>
      <c r="G474" s="105">
        <v>11698</v>
      </c>
      <c r="H474" s="88">
        <v>13680</v>
      </c>
      <c r="I474" s="80">
        <f t="shared" si="21"/>
        <v>1477</v>
      </c>
      <c r="J474" s="89">
        <f t="shared" si="22"/>
        <v>-505</v>
      </c>
      <c r="M474" s="89">
        <f t="shared" si="20"/>
        <v>0</v>
      </c>
    </row>
    <row r="475" spans="1:13" x14ac:dyDescent="0.25">
      <c r="A475" s="40">
        <v>4311</v>
      </c>
      <c r="B475" s="43"/>
      <c r="C475" s="42" t="s">
        <v>111</v>
      </c>
      <c r="D475" s="42"/>
      <c r="E475" s="105">
        <v>20091</v>
      </c>
      <c r="F475" s="105">
        <v>20091</v>
      </c>
      <c r="G475" s="105">
        <v>17043</v>
      </c>
      <c r="H475" s="88">
        <v>17536</v>
      </c>
      <c r="I475" s="80">
        <f t="shared" si="21"/>
        <v>3048</v>
      </c>
      <c r="J475" s="89">
        <f t="shared" si="22"/>
        <v>2555</v>
      </c>
      <c r="M475" s="89">
        <f t="shared" si="20"/>
        <v>0</v>
      </c>
    </row>
    <row r="476" spans="1:13" x14ac:dyDescent="0.25">
      <c r="A476" s="40">
        <v>4323</v>
      </c>
      <c r="B476" s="43"/>
      <c r="C476" s="42" t="s">
        <v>238</v>
      </c>
      <c r="D476" s="42"/>
      <c r="E476" s="105">
        <v>15757</v>
      </c>
      <c r="F476" s="108">
        <v>15757</v>
      </c>
      <c r="G476" s="105">
        <v>18118</v>
      </c>
      <c r="H476" s="88">
        <v>15033</v>
      </c>
      <c r="I476" s="80">
        <f t="shared" si="21"/>
        <v>-2361</v>
      </c>
      <c r="J476" s="89">
        <f t="shared" si="22"/>
        <v>724</v>
      </c>
      <c r="M476" s="89">
        <f t="shared" si="20"/>
        <v>0</v>
      </c>
    </row>
    <row r="477" spans="1:13" x14ac:dyDescent="0.25">
      <c r="A477" s="40">
        <v>5111</v>
      </c>
      <c r="B477" s="43"/>
      <c r="C477" s="42" t="s">
        <v>239</v>
      </c>
      <c r="D477" s="42"/>
      <c r="E477" s="105">
        <v>13010</v>
      </c>
      <c r="F477" s="108">
        <v>13010</v>
      </c>
      <c r="G477" s="105">
        <v>18227</v>
      </c>
      <c r="H477" s="88">
        <v>14069</v>
      </c>
      <c r="I477" s="80">
        <f t="shared" si="21"/>
        <v>-5217</v>
      </c>
      <c r="J477" s="89">
        <f t="shared" si="22"/>
        <v>-1059</v>
      </c>
      <c r="M477" s="89">
        <f t="shared" si="20"/>
        <v>0</v>
      </c>
    </row>
    <row r="478" spans="1:13" x14ac:dyDescent="0.25">
      <c r="A478" s="40">
        <v>7233</v>
      </c>
      <c r="B478" s="43"/>
      <c r="C478" s="42" t="s">
        <v>367</v>
      </c>
      <c r="D478" s="42"/>
      <c r="E478" s="105">
        <v>15353</v>
      </c>
      <c r="F478" s="105">
        <v>15353</v>
      </c>
      <c r="G478" s="105">
        <v>13578</v>
      </c>
      <c r="H478" s="88">
        <v>17218</v>
      </c>
      <c r="I478" s="80">
        <f t="shared" si="21"/>
        <v>1775</v>
      </c>
      <c r="J478" s="89">
        <f t="shared" si="22"/>
        <v>-1865</v>
      </c>
      <c r="M478" s="89">
        <f t="shared" ref="M478:M545" si="23">E478-F478</f>
        <v>0</v>
      </c>
    </row>
    <row r="479" spans="1:13" x14ac:dyDescent="0.25">
      <c r="A479" s="40">
        <v>8350</v>
      </c>
      <c r="B479" s="43"/>
      <c r="C479" s="42" t="s">
        <v>240</v>
      </c>
      <c r="D479" s="42"/>
      <c r="E479" s="105">
        <v>15311</v>
      </c>
      <c r="F479" s="105">
        <v>15311</v>
      </c>
      <c r="G479" s="105">
        <v>14150</v>
      </c>
      <c r="H479" s="88">
        <v>13562</v>
      </c>
      <c r="I479" s="80">
        <f t="shared" si="21"/>
        <v>1161</v>
      </c>
      <c r="J479" s="89">
        <f t="shared" si="22"/>
        <v>1749</v>
      </c>
      <c r="M479" s="89">
        <f t="shared" si="23"/>
        <v>0</v>
      </c>
    </row>
    <row r="480" spans="1:13" x14ac:dyDescent="0.25">
      <c r="A480" s="44">
        <v>9000</v>
      </c>
      <c r="B480" s="41" t="s">
        <v>115</v>
      </c>
      <c r="C480" s="46" t="s">
        <v>116</v>
      </c>
      <c r="D480" s="46"/>
      <c r="E480" s="105">
        <v>12705</v>
      </c>
      <c r="F480" s="105">
        <v>12705</v>
      </c>
      <c r="G480" s="105" t="s">
        <v>107</v>
      </c>
      <c r="H480" s="88" t="s">
        <v>107</v>
      </c>
      <c r="I480" s="80" t="e">
        <f t="shared" ref="I480:I543" si="24">F480-G480</f>
        <v>#VALUE!</v>
      </c>
      <c r="J480" s="89" t="e">
        <f t="shared" ref="J480:J543" si="25">F480-H480</f>
        <v>#VALUE!</v>
      </c>
      <c r="M480" s="89">
        <f t="shared" si="23"/>
        <v>0</v>
      </c>
    </row>
    <row r="481" spans="1:17" x14ac:dyDescent="0.25">
      <c r="A481" s="40">
        <v>9333</v>
      </c>
      <c r="B481" s="43"/>
      <c r="C481" s="42" t="s">
        <v>363</v>
      </c>
      <c r="D481" s="42"/>
      <c r="E481" s="105" t="s">
        <v>107</v>
      </c>
      <c r="F481" s="105" t="s">
        <v>107</v>
      </c>
      <c r="G481" s="105">
        <v>12759</v>
      </c>
      <c r="H481" s="88">
        <v>10786</v>
      </c>
      <c r="I481" s="80" t="e">
        <f t="shared" si="24"/>
        <v>#VALUE!</v>
      </c>
      <c r="J481" s="89" t="e">
        <f t="shared" si="25"/>
        <v>#VALUE!</v>
      </c>
      <c r="M481" s="89" t="e">
        <f t="shared" si="23"/>
        <v>#VALUE!</v>
      </c>
    </row>
    <row r="482" spans="1:17" ht="25.5" x14ac:dyDescent="0.25">
      <c r="A482" s="59">
        <v>9400</v>
      </c>
      <c r="B482" s="60" t="s">
        <v>115</v>
      </c>
      <c r="C482" s="61" t="s">
        <v>340</v>
      </c>
      <c r="D482" s="61"/>
      <c r="E482" s="103" t="s">
        <v>107</v>
      </c>
      <c r="F482" s="103" t="s">
        <v>107</v>
      </c>
      <c r="G482" s="103">
        <v>11507</v>
      </c>
      <c r="H482" s="104">
        <v>13372</v>
      </c>
      <c r="I482" s="80" t="e">
        <f t="shared" si="24"/>
        <v>#VALUE!</v>
      </c>
      <c r="J482" s="89" t="e">
        <f t="shared" si="25"/>
        <v>#VALUE!</v>
      </c>
      <c r="M482" s="89" t="e">
        <f t="shared" si="23"/>
        <v>#VALUE!</v>
      </c>
    </row>
    <row r="483" spans="1:17" ht="30" customHeight="1" x14ac:dyDescent="0.25">
      <c r="A483" s="154" t="s">
        <v>349</v>
      </c>
      <c r="B483" s="154"/>
      <c r="C483" s="154"/>
      <c r="D483" s="154"/>
      <c r="E483" s="154"/>
      <c r="F483" s="154"/>
      <c r="G483" s="154"/>
      <c r="H483" s="154"/>
      <c r="I483" s="29"/>
    </row>
    <row r="484" spans="1:17" ht="26.25" customHeight="1" x14ac:dyDescent="0.25">
      <c r="A484" s="145" t="s">
        <v>330</v>
      </c>
      <c r="B484" s="145"/>
      <c r="C484" s="145"/>
      <c r="D484" s="145"/>
      <c r="E484" s="145"/>
      <c r="F484" s="145"/>
      <c r="G484" s="145"/>
      <c r="H484" s="145"/>
      <c r="I484" s="30"/>
    </row>
    <row r="485" spans="1:17" x14ac:dyDescent="0.25">
      <c r="A485" s="155"/>
      <c r="B485" s="155"/>
      <c r="C485" s="155"/>
      <c r="D485" s="155"/>
      <c r="E485" s="155"/>
      <c r="F485" s="155"/>
      <c r="G485" s="155"/>
      <c r="H485" s="155"/>
      <c r="I485" s="64"/>
    </row>
    <row r="486" spans="1:17" ht="36" customHeight="1" x14ac:dyDescent="0.25">
      <c r="A486" s="146" t="s">
        <v>108</v>
      </c>
      <c r="B486" s="156"/>
      <c r="C486" s="31" t="s">
        <v>109</v>
      </c>
      <c r="D486" s="31"/>
      <c r="E486" s="31" t="s">
        <v>332</v>
      </c>
      <c r="F486" s="77">
        <v>2022</v>
      </c>
      <c r="G486" s="77">
        <v>2020</v>
      </c>
      <c r="H486" s="77">
        <v>2018</v>
      </c>
      <c r="I486" s="57"/>
    </row>
    <row r="487" spans="1:17" ht="9.9499999999999993" customHeight="1" x14ac:dyDescent="0.25">
      <c r="A487" s="56"/>
      <c r="B487" s="57"/>
      <c r="C487" s="57"/>
      <c r="D487" s="57"/>
      <c r="E487" s="65"/>
      <c r="F487" s="65"/>
      <c r="G487" s="65"/>
      <c r="H487" s="66"/>
      <c r="I487" s="80">
        <f t="shared" si="24"/>
        <v>0</v>
      </c>
      <c r="J487" s="89">
        <f t="shared" si="25"/>
        <v>0</v>
      </c>
      <c r="M487" s="89">
        <f t="shared" si="23"/>
        <v>0</v>
      </c>
    </row>
    <row r="488" spans="1:17" ht="18.75" x14ac:dyDescent="0.25">
      <c r="A488" s="48" t="s">
        <v>31</v>
      </c>
      <c r="B488" s="49"/>
      <c r="C488" s="38" t="s">
        <v>368</v>
      </c>
      <c r="D488" s="38"/>
      <c r="E488" s="107"/>
      <c r="F488" s="107"/>
      <c r="G488" s="107"/>
      <c r="H488" s="70"/>
      <c r="I488" s="80">
        <f t="shared" si="24"/>
        <v>0</v>
      </c>
      <c r="J488" s="89">
        <f t="shared" si="25"/>
        <v>0</v>
      </c>
      <c r="M488" s="89">
        <f t="shared" si="23"/>
        <v>0</v>
      </c>
      <c r="Q488" t="s">
        <v>369</v>
      </c>
    </row>
    <row r="489" spans="1:17" x14ac:dyDescent="0.25">
      <c r="A489" s="40">
        <v>1479</v>
      </c>
      <c r="B489" s="71" t="s">
        <v>115</v>
      </c>
      <c r="C489" s="117" t="s">
        <v>370</v>
      </c>
      <c r="D489" s="94">
        <v>35136.916666666672</v>
      </c>
      <c r="E489" s="87">
        <v>33470</v>
      </c>
      <c r="F489" s="92">
        <v>35137</v>
      </c>
      <c r="G489" s="87">
        <v>45865</v>
      </c>
      <c r="H489" s="88">
        <v>36726</v>
      </c>
      <c r="I489" s="80">
        <f t="shared" si="24"/>
        <v>-10728</v>
      </c>
      <c r="J489" s="89">
        <f t="shared" si="25"/>
        <v>-1589</v>
      </c>
      <c r="M489" s="89">
        <f t="shared" si="23"/>
        <v>-1667</v>
      </c>
    </row>
    <row r="490" spans="1:17" x14ac:dyDescent="0.25">
      <c r="A490" s="40">
        <v>3153</v>
      </c>
      <c r="B490" s="43"/>
      <c r="C490" s="42" t="s">
        <v>241</v>
      </c>
      <c r="D490" s="42"/>
      <c r="E490" s="105">
        <v>135363</v>
      </c>
      <c r="F490" s="112">
        <v>135363</v>
      </c>
      <c r="G490" s="105">
        <v>40217</v>
      </c>
      <c r="H490" s="88">
        <v>128348</v>
      </c>
      <c r="I490" s="121">
        <f t="shared" si="24"/>
        <v>95146</v>
      </c>
      <c r="J490" s="89">
        <f t="shared" si="25"/>
        <v>7015</v>
      </c>
      <c r="K490" t="s">
        <v>371</v>
      </c>
      <c r="M490" s="89">
        <f t="shared" si="23"/>
        <v>0</v>
      </c>
    </row>
    <row r="491" spans="1:17" x14ac:dyDescent="0.25">
      <c r="A491" s="40">
        <v>4221</v>
      </c>
      <c r="B491" s="43"/>
      <c r="C491" s="42" t="s">
        <v>233</v>
      </c>
      <c r="D491" s="42"/>
      <c r="E491" s="87">
        <v>29201</v>
      </c>
      <c r="F491" s="87">
        <v>29201</v>
      </c>
      <c r="G491" s="87">
        <v>26831</v>
      </c>
      <c r="H491" s="88">
        <v>36503</v>
      </c>
      <c r="I491" s="80">
        <f t="shared" si="24"/>
        <v>2370</v>
      </c>
      <c r="J491" s="89">
        <f t="shared" si="25"/>
        <v>-7302</v>
      </c>
      <c r="M491" s="89">
        <f t="shared" si="23"/>
        <v>0</v>
      </c>
    </row>
    <row r="492" spans="1:17" x14ac:dyDescent="0.25">
      <c r="A492" s="40">
        <v>4311</v>
      </c>
      <c r="B492" s="43"/>
      <c r="C492" s="42" t="s">
        <v>111</v>
      </c>
      <c r="D492" s="42"/>
      <c r="E492" s="87">
        <v>22208</v>
      </c>
      <c r="F492" s="87">
        <v>22208</v>
      </c>
      <c r="G492" s="87">
        <v>21669</v>
      </c>
      <c r="H492" s="88">
        <v>21101</v>
      </c>
      <c r="I492" s="80">
        <f t="shared" si="24"/>
        <v>539</v>
      </c>
      <c r="J492" s="89">
        <f t="shared" si="25"/>
        <v>1107</v>
      </c>
      <c r="M492" s="89">
        <f t="shared" si="23"/>
        <v>0</v>
      </c>
    </row>
    <row r="493" spans="1:17" x14ac:dyDescent="0.25">
      <c r="A493" s="40">
        <v>4323</v>
      </c>
      <c r="B493" s="43"/>
      <c r="C493" s="42" t="s">
        <v>238</v>
      </c>
      <c r="D493" s="42"/>
      <c r="E493" s="87">
        <v>21160</v>
      </c>
      <c r="F493" s="87">
        <v>21160</v>
      </c>
      <c r="G493" s="87">
        <v>16455</v>
      </c>
      <c r="H493" s="88">
        <v>14840</v>
      </c>
      <c r="I493" s="80">
        <f t="shared" si="24"/>
        <v>4705</v>
      </c>
      <c r="J493" s="89">
        <f t="shared" si="25"/>
        <v>6320</v>
      </c>
      <c r="M493" s="89">
        <f t="shared" si="23"/>
        <v>0</v>
      </c>
    </row>
    <row r="494" spans="1:17" x14ac:dyDescent="0.25">
      <c r="A494" s="40">
        <v>5111</v>
      </c>
      <c r="B494" s="43"/>
      <c r="C494" s="42" t="s">
        <v>239</v>
      </c>
      <c r="D494" s="42"/>
      <c r="E494" s="87">
        <v>20449</v>
      </c>
      <c r="F494" s="87">
        <v>20449</v>
      </c>
      <c r="G494" s="87">
        <v>18901</v>
      </c>
      <c r="H494" s="88">
        <v>16847</v>
      </c>
      <c r="I494" s="80">
        <f t="shared" si="24"/>
        <v>1548</v>
      </c>
      <c r="J494" s="89">
        <f t="shared" si="25"/>
        <v>3602</v>
      </c>
      <c r="M494" s="89">
        <f t="shared" si="23"/>
        <v>0</v>
      </c>
    </row>
    <row r="495" spans="1:17" x14ac:dyDescent="0.25">
      <c r="A495" s="40">
        <v>7232</v>
      </c>
      <c r="B495" s="43"/>
      <c r="C495" s="117" t="s">
        <v>242</v>
      </c>
      <c r="D495" s="94">
        <v>29099.32075471698</v>
      </c>
      <c r="E495" s="87">
        <v>28379</v>
      </c>
      <c r="F495" s="92">
        <v>29099</v>
      </c>
      <c r="G495" s="87">
        <v>31070</v>
      </c>
      <c r="H495" s="88">
        <v>28455</v>
      </c>
      <c r="I495" s="80">
        <f t="shared" si="24"/>
        <v>-1971</v>
      </c>
      <c r="J495" s="89">
        <f t="shared" si="25"/>
        <v>644</v>
      </c>
      <c r="M495" s="89">
        <f t="shared" si="23"/>
        <v>-720</v>
      </c>
    </row>
    <row r="496" spans="1:17" x14ac:dyDescent="0.25">
      <c r="A496" s="44">
        <v>9000</v>
      </c>
      <c r="B496" s="71" t="s">
        <v>115</v>
      </c>
      <c r="C496" s="46" t="s">
        <v>116</v>
      </c>
      <c r="D496" s="46"/>
      <c r="E496" s="87">
        <v>13436</v>
      </c>
      <c r="F496" s="87">
        <v>13436</v>
      </c>
      <c r="G496" s="87" t="s">
        <v>107</v>
      </c>
      <c r="H496" s="88" t="s">
        <v>107</v>
      </c>
      <c r="I496" s="80" t="e">
        <f t="shared" si="24"/>
        <v>#VALUE!</v>
      </c>
      <c r="J496" s="89" t="e">
        <f t="shared" si="25"/>
        <v>#VALUE!</v>
      </c>
      <c r="M496" s="89">
        <f t="shared" si="23"/>
        <v>0</v>
      </c>
    </row>
    <row r="497" spans="1:16" x14ac:dyDescent="0.25">
      <c r="A497" s="40">
        <v>9333</v>
      </c>
      <c r="B497" s="43"/>
      <c r="C497" s="42" t="s">
        <v>363</v>
      </c>
      <c r="D497" s="42"/>
      <c r="E497" s="87"/>
      <c r="F497" s="87" t="s">
        <v>107</v>
      </c>
      <c r="G497" s="87">
        <v>19898</v>
      </c>
      <c r="H497" s="88">
        <v>15010</v>
      </c>
      <c r="I497" s="80" t="e">
        <f t="shared" si="24"/>
        <v>#VALUE!</v>
      </c>
      <c r="J497" s="89" t="e">
        <f t="shared" si="25"/>
        <v>#VALUE!</v>
      </c>
      <c r="M497" s="89" t="e">
        <f t="shared" si="23"/>
        <v>#VALUE!</v>
      </c>
    </row>
    <row r="498" spans="1:16" ht="25.5" x14ac:dyDescent="0.25">
      <c r="A498" s="44">
        <v>9400</v>
      </c>
      <c r="B498" s="71" t="s">
        <v>115</v>
      </c>
      <c r="C498" s="46" t="s">
        <v>340</v>
      </c>
      <c r="D498" s="46"/>
      <c r="E498" s="87"/>
      <c r="F498" s="87" t="s">
        <v>107</v>
      </c>
      <c r="G498" s="87">
        <v>14921</v>
      </c>
      <c r="H498" s="88">
        <v>14691</v>
      </c>
      <c r="I498" s="80" t="e">
        <f t="shared" si="24"/>
        <v>#VALUE!</v>
      </c>
      <c r="J498" s="89" t="e">
        <f t="shared" si="25"/>
        <v>#VALUE!</v>
      </c>
      <c r="M498" s="89" t="e">
        <f t="shared" si="23"/>
        <v>#VALUE!</v>
      </c>
    </row>
    <row r="499" spans="1:16" ht="9.9499999999999993" customHeight="1" x14ac:dyDescent="0.25">
      <c r="A499" s="47"/>
      <c r="B499" s="45"/>
      <c r="C499" s="46"/>
      <c r="D499" s="46"/>
      <c r="E499" s="87"/>
      <c r="F499" s="87"/>
      <c r="G499" s="87"/>
      <c r="H499" s="88"/>
      <c r="I499" s="80">
        <f t="shared" si="24"/>
        <v>0</v>
      </c>
      <c r="J499" s="89">
        <f t="shared" si="25"/>
        <v>0</v>
      </c>
      <c r="M499" s="89">
        <f t="shared" si="23"/>
        <v>0</v>
      </c>
    </row>
    <row r="500" spans="1:16" ht="25.5" x14ac:dyDescent="0.25">
      <c r="A500" s="36" t="s">
        <v>32</v>
      </c>
      <c r="B500" s="55"/>
      <c r="C500" s="38" t="s">
        <v>75</v>
      </c>
      <c r="D500" s="38"/>
      <c r="E500" s="80"/>
      <c r="F500" s="80"/>
      <c r="G500" s="80"/>
      <c r="H500" s="88"/>
      <c r="I500" s="80">
        <f t="shared" si="24"/>
        <v>0</v>
      </c>
      <c r="J500" s="89">
        <f t="shared" si="25"/>
        <v>0</v>
      </c>
      <c r="M500" s="89">
        <f t="shared" si="23"/>
        <v>0</v>
      </c>
    </row>
    <row r="501" spans="1:16" x14ac:dyDescent="0.25">
      <c r="A501" s="40">
        <v>3331</v>
      </c>
      <c r="B501" s="43"/>
      <c r="C501" s="42" t="s">
        <v>372</v>
      </c>
      <c r="D501" s="94">
        <v>20879.449815555556</v>
      </c>
      <c r="E501" s="87">
        <v>20673</v>
      </c>
      <c r="F501" s="92">
        <v>20879</v>
      </c>
      <c r="G501" s="87">
        <v>18790</v>
      </c>
      <c r="H501" s="88">
        <v>24407</v>
      </c>
      <c r="I501" s="80">
        <f t="shared" si="24"/>
        <v>2089</v>
      </c>
      <c r="J501" s="89">
        <f t="shared" si="25"/>
        <v>-3528</v>
      </c>
      <c r="M501" s="89">
        <f t="shared" si="23"/>
        <v>-206</v>
      </c>
    </row>
    <row r="502" spans="1:16" x14ac:dyDescent="0.25">
      <c r="A502" s="40">
        <v>4311</v>
      </c>
      <c r="B502" s="43"/>
      <c r="C502" s="42" t="s">
        <v>111</v>
      </c>
      <c r="D502" s="42"/>
      <c r="E502" s="87">
        <v>20723</v>
      </c>
      <c r="F502" s="99">
        <v>20723</v>
      </c>
      <c r="G502" s="87">
        <v>18993</v>
      </c>
      <c r="H502" s="88">
        <v>18133</v>
      </c>
      <c r="I502" s="80">
        <f t="shared" si="24"/>
        <v>1730</v>
      </c>
      <c r="J502" s="89">
        <f t="shared" si="25"/>
        <v>2590</v>
      </c>
      <c r="M502" s="89">
        <f t="shared" si="23"/>
        <v>0</v>
      </c>
    </row>
    <row r="503" spans="1:16" x14ac:dyDescent="0.25">
      <c r="A503" s="40">
        <v>4321</v>
      </c>
      <c r="B503" s="43"/>
      <c r="C503" s="42" t="s">
        <v>243</v>
      </c>
      <c r="D503" s="42"/>
      <c r="E503" s="87">
        <v>14673</v>
      </c>
      <c r="F503" s="87">
        <v>14673</v>
      </c>
      <c r="G503" s="87" t="s">
        <v>107</v>
      </c>
      <c r="H503" s="88" t="s">
        <v>107</v>
      </c>
      <c r="I503" s="80" t="e">
        <f t="shared" si="24"/>
        <v>#VALUE!</v>
      </c>
      <c r="J503" s="89" t="e">
        <f t="shared" si="25"/>
        <v>#VALUE!</v>
      </c>
      <c r="M503" s="89">
        <f t="shared" si="23"/>
        <v>0</v>
      </c>
    </row>
    <row r="504" spans="1:16" x14ac:dyDescent="0.25">
      <c r="A504" s="40">
        <v>8322</v>
      </c>
      <c r="B504" s="43"/>
      <c r="C504" s="42" t="s">
        <v>244</v>
      </c>
      <c r="D504" s="42"/>
      <c r="E504" s="87">
        <v>17193</v>
      </c>
      <c r="F504" s="87">
        <v>17193</v>
      </c>
      <c r="G504" s="87" t="s">
        <v>107</v>
      </c>
      <c r="H504" s="88" t="s">
        <v>107</v>
      </c>
      <c r="I504" s="80" t="e">
        <f t="shared" si="24"/>
        <v>#VALUE!</v>
      </c>
      <c r="J504" s="89" t="e">
        <f t="shared" si="25"/>
        <v>#VALUE!</v>
      </c>
      <c r="M504" s="89">
        <f t="shared" si="23"/>
        <v>0</v>
      </c>
    </row>
    <row r="505" spans="1:16" x14ac:dyDescent="0.25">
      <c r="A505" s="40">
        <v>8332</v>
      </c>
      <c r="B505" s="43"/>
      <c r="C505" s="42" t="s">
        <v>232</v>
      </c>
      <c r="D505" s="42"/>
      <c r="E505" s="87">
        <v>16033</v>
      </c>
      <c r="F505" s="87">
        <v>16033</v>
      </c>
      <c r="G505" s="87">
        <v>15574</v>
      </c>
      <c r="H505" s="88">
        <v>16141</v>
      </c>
      <c r="I505" s="80">
        <f t="shared" si="24"/>
        <v>459</v>
      </c>
      <c r="J505" s="89">
        <f t="shared" si="25"/>
        <v>-108</v>
      </c>
      <c r="M505" s="89">
        <f t="shared" si="23"/>
        <v>0</v>
      </c>
    </row>
    <row r="506" spans="1:16" x14ac:dyDescent="0.25">
      <c r="A506" s="44">
        <v>9000</v>
      </c>
      <c r="B506" s="41" t="s">
        <v>115</v>
      </c>
      <c r="C506" s="46" t="s">
        <v>116</v>
      </c>
      <c r="D506" s="46"/>
      <c r="E506" s="87">
        <v>13415</v>
      </c>
      <c r="F506" s="87">
        <v>13415</v>
      </c>
      <c r="G506" s="87" t="s">
        <v>107</v>
      </c>
      <c r="H506" s="88" t="s">
        <v>107</v>
      </c>
      <c r="I506" s="80" t="e">
        <f t="shared" si="24"/>
        <v>#VALUE!</v>
      </c>
      <c r="J506" s="89" t="e">
        <f t="shared" si="25"/>
        <v>#VALUE!</v>
      </c>
      <c r="M506" s="89">
        <f t="shared" si="23"/>
        <v>0</v>
      </c>
    </row>
    <row r="507" spans="1:16" x14ac:dyDescent="0.25">
      <c r="A507" s="40">
        <v>9333</v>
      </c>
      <c r="B507" s="43"/>
      <c r="C507" s="42" t="s">
        <v>363</v>
      </c>
      <c r="D507" s="42"/>
      <c r="E507" s="87" t="s">
        <v>107</v>
      </c>
      <c r="F507" s="87" t="s">
        <v>107</v>
      </c>
      <c r="G507" s="87">
        <v>15421</v>
      </c>
      <c r="H507" s="88">
        <v>12395</v>
      </c>
      <c r="I507" s="80" t="e">
        <f t="shared" si="24"/>
        <v>#VALUE!</v>
      </c>
      <c r="J507" s="89" t="e">
        <f t="shared" si="25"/>
        <v>#VALUE!</v>
      </c>
      <c r="M507" s="89" t="e">
        <f t="shared" si="23"/>
        <v>#VALUE!</v>
      </c>
    </row>
    <row r="508" spans="1:16" ht="25.5" x14ac:dyDescent="0.25">
      <c r="A508" s="44">
        <v>9400</v>
      </c>
      <c r="B508" s="41" t="s">
        <v>115</v>
      </c>
      <c r="C508" s="46" t="s">
        <v>340</v>
      </c>
      <c r="D508" s="46"/>
      <c r="E508" s="87" t="s">
        <v>107</v>
      </c>
      <c r="F508" s="87" t="s">
        <v>107</v>
      </c>
      <c r="G508" s="87">
        <v>12489</v>
      </c>
      <c r="H508" s="88">
        <v>11367</v>
      </c>
      <c r="I508" s="80" t="e">
        <f t="shared" si="24"/>
        <v>#VALUE!</v>
      </c>
      <c r="J508" s="89" t="e">
        <f t="shared" si="25"/>
        <v>#VALUE!</v>
      </c>
      <c r="M508" s="89" t="e">
        <f t="shared" si="23"/>
        <v>#VALUE!</v>
      </c>
    </row>
    <row r="509" spans="1:16" ht="9.9499999999999993" customHeight="1" x14ac:dyDescent="0.25">
      <c r="A509" s="47"/>
      <c r="B509" s="45"/>
      <c r="C509" s="46"/>
      <c r="D509" s="46"/>
      <c r="E509" s="87"/>
      <c r="F509" s="87"/>
      <c r="G509" s="87"/>
      <c r="H509" s="88"/>
      <c r="I509" s="80">
        <f>F509-G509</f>
        <v>0</v>
      </c>
      <c r="J509" s="89">
        <f>F509-H509</f>
        <v>0</v>
      </c>
      <c r="M509" s="89">
        <f>E509-F509</f>
        <v>0</v>
      </c>
    </row>
    <row r="510" spans="1:16" x14ac:dyDescent="0.25">
      <c r="A510" s="36" t="s">
        <v>33</v>
      </c>
      <c r="B510" s="55"/>
      <c r="C510" s="38" t="s">
        <v>86</v>
      </c>
      <c r="D510" s="38"/>
      <c r="E510" s="80"/>
      <c r="F510" s="80"/>
      <c r="G510" s="80"/>
      <c r="H510" s="88"/>
      <c r="I510" s="80">
        <f>F510-G510</f>
        <v>0</v>
      </c>
      <c r="J510" s="89">
        <f>F510-H510</f>
        <v>0</v>
      </c>
      <c r="M510" s="89">
        <f>E510-F510</f>
        <v>0</v>
      </c>
    </row>
    <row r="511" spans="1:16" x14ac:dyDescent="0.25">
      <c r="A511" s="40">
        <v>4222</v>
      </c>
      <c r="B511" s="43"/>
      <c r="C511" s="42" t="s">
        <v>204</v>
      </c>
      <c r="D511" s="42"/>
      <c r="E511" s="87">
        <v>28043</v>
      </c>
      <c r="F511" s="87">
        <v>28043</v>
      </c>
      <c r="G511" s="87" t="s">
        <v>107</v>
      </c>
      <c r="H511" s="88" t="s">
        <v>107</v>
      </c>
      <c r="I511" s="80" t="e">
        <f t="shared" si="24"/>
        <v>#VALUE!</v>
      </c>
      <c r="J511" s="89" t="e">
        <f t="shared" si="25"/>
        <v>#VALUE!</v>
      </c>
      <c r="M511" s="89">
        <f t="shared" si="23"/>
        <v>0</v>
      </c>
      <c r="P511" t="s">
        <v>373</v>
      </c>
    </row>
    <row r="512" spans="1:16" x14ac:dyDescent="0.25">
      <c r="A512" s="40">
        <v>4311</v>
      </c>
      <c r="B512" s="43"/>
      <c r="C512" s="42" t="s">
        <v>111</v>
      </c>
      <c r="D512" s="42"/>
      <c r="E512" s="87">
        <v>25911</v>
      </c>
      <c r="F512" s="87">
        <v>25911</v>
      </c>
      <c r="G512" s="87">
        <v>22138</v>
      </c>
      <c r="H512" s="88" t="s">
        <v>107</v>
      </c>
      <c r="I512" s="80">
        <f t="shared" si="24"/>
        <v>3773</v>
      </c>
      <c r="J512" s="89" t="e">
        <f t="shared" si="25"/>
        <v>#VALUE!</v>
      </c>
      <c r="M512" s="89">
        <f t="shared" si="23"/>
        <v>0</v>
      </c>
    </row>
    <row r="513" spans="1:13" x14ac:dyDescent="0.25">
      <c r="A513" s="40">
        <v>4323</v>
      </c>
      <c r="B513" s="43"/>
      <c r="C513" s="42" t="s">
        <v>238</v>
      </c>
      <c r="D513" s="94">
        <v>14106.551529548089</v>
      </c>
      <c r="E513" s="87">
        <v>14107</v>
      </c>
      <c r="F513" s="90">
        <v>14107</v>
      </c>
      <c r="G513" s="87">
        <v>19539</v>
      </c>
      <c r="H513" s="88" t="s">
        <v>107</v>
      </c>
      <c r="I513" s="80">
        <f t="shared" si="24"/>
        <v>-5432</v>
      </c>
      <c r="J513" s="89" t="e">
        <f t="shared" si="25"/>
        <v>#VALUE!</v>
      </c>
      <c r="M513" s="89">
        <f t="shared" si="23"/>
        <v>0</v>
      </c>
    </row>
    <row r="514" spans="1:13" x14ac:dyDescent="0.25">
      <c r="A514" s="40">
        <v>8321</v>
      </c>
      <c r="B514" s="43"/>
      <c r="C514" s="42" t="s">
        <v>230</v>
      </c>
      <c r="D514" s="94">
        <v>12191.796957629818</v>
      </c>
      <c r="E514" s="87">
        <v>12192</v>
      </c>
      <c r="F514" s="90">
        <v>12192</v>
      </c>
      <c r="G514" s="87">
        <v>14864</v>
      </c>
      <c r="H514" s="88" t="s">
        <v>107</v>
      </c>
      <c r="I514" s="80">
        <f t="shared" si="24"/>
        <v>-2672</v>
      </c>
      <c r="J514" s="89" t="e">
        <f t="shared" si="25"/>
        <v>#VALUE!</v>
      </c>
      <c r="M514" s="89">
        <f t="shared" si="23"/>
        <v>0</v>
      </c>
    </row>
    <row r="515" spans="1:13" x14ac:dyDescent="0.25">
      <c r="A515" s="40">
        <v>8322</v>
      </c>
      <c r="B515" s="43"/>
      <c r="C515" s="42" t="s">
        <v>245</v>
      </c>
      <c r="D515" s="42"/>
      <c r="E515" s="87">
        <v>17372</v>
      </c>
      <c r="F515" s="87">
        <v>17372</v>
      </c>
      <c r="G515" s="87">
        <v>14604</v>
      </c>
      <c r="H515" s="88" t="s">
        <v>107</v>
      </c>
      <c r="I515" s="80">
        <f t="shared" si="24"/>
        <v>2768</v>
      </c>
      <c r="J515" s="89" t="e">
        <f t="shared" si="25"/>
        <v>#VALUE!</v>
      </c>
      <c r="M515" s="89">
        <f t="shared" si="23"/>
        <v>0</v>
      </c>
    </row>
    <row r="516" spans="1:13" x14ac:dyDescent="0.25">
      <c r="A516" s="44">
        <v>8332</v>
      </c>
      <c r="C516" s="46" t="s">
        <v>232</v>
      </c>
      <c r="D516" s="46"/>
      <c r="E516" s="87">
        <v>17441</v>
      </c>
      <c r="F516" s="87">
        <v>17441</v>
      </c>
      <c r="G516" s="87">
        <v>15752</v>
      </c>
      <c r="H516" s="88" t="s">
        <v>107</v>
      </c>
      <c r="I516" s="80">
        <f t="shared" si="24"/>
        <v>1689</v>
      </c>
      <c r="J516" s="89" t="e">
        <f t="shared" si="25"/>
        <v>#VALUE!</v>
      </c>
      <c r="M516" s="89">
        <f t="shared" si="23"/>
        <v>0</v>
      </c>
    </row>
    <row r="517" spans="1:13" x14ac:dyDescent="0.25">
      <c r="A517" s="44">
        <v>9000</v>
      </c>
      <c r="B517" s="41" t="s">
        <v>115</v>
      </c>
      <c r="C517" s="46" t="s">
        <v>116</v>
      </c>
      <c r="D517" s="46"/>
      <c r="E517" s="129">
        <v>17546.749797297296</v>
      </c>
      <c r="F517" s="87">
        <v>17547</v>
      </c>
      <c r="G517" s="87" t="s">
        <v>107</v>
      </c>
      <c r="H517" s="88" t="s">
        <v>107</v>
      </c>
      <c r="I517" s="80" t="e">
        <f t="shared" si="24"/>
        <v>#VALUE!</v>
      </c>
      <c r="J517" s="89" t="e">
        <f t="shared" si="25"/>
        <v>#VALUE!</v>
      </c>
      <c r="M517" s="89">
        <f t="shared" si="23"/>
        <v>-0.25020270270397305</v>
      </c>
    </row>
    <row r="518" spans="1:13" x14ac:dyDescent="0.25">
      <c r="A518" s="44">
        <v>9333</v>
      </c>
      <c r="B518" s="41"/>
      <c r="C518" s="46" t="s">
        <v>363</v>
      </c>
      <c r="D518" s="46"/>
      <c r="E518" s="87" t="s">
        <v>107</v>
      </c>
      <c r="F518" s="87" t="s">
        <v>107</v>
      </c>
      <c r="G518" s="87">
        <v>14780</v>
      </c>
      <c r="H518" s="88" t="s">
        <v>107</v>
      </c>
      <c r="I518" s="80" t="e">
        <f t="shared" si="24"/>
        <v>#VALUE!</v>
      </c>
      <c r="J518" s="89" t="e">
        <f t="shared" si="25"/>
        <v>#VALUE!</v>
      </c>
      <c r="M518" s="89" t="e">
        <f t="shared" si="23"/>
        <v>#VALUE!</v>
      </c>
    </row>
    <row r="519" spans="1:13" ht="25.5" x14ac:dyDescent="0.25">
      <c r="A519" s="44">
        <v>9400</v>
      </c>
      <c r="B519" s="41" t="s">
        <v>115</v>
      </c>
      <c r="C519" s="46" t="s">
        <v>340</v>
      </c>
      <c r="D519" s="46"/>
      <c r="E519" s="87" t="s">
        <v>107</v>
      </c>
      <c r="F519" s="87" t="s">
        <v>107</v>
      </c>
      <c r="G519" s="87">
        <v>13870</v>
      </c>
      <c r="H519" s="88" t="s">
        <v>107</v>
      </c>
      <c r="I519" s="80" t="e">
        <f t="shared" si="24"/>
        <v>#VALUE!</v>
      </c>
      <c r="J519" s="89" t="e">
        <f t="shared" si="25"/>
        <v>#VALUE!</v>
      </c>
      <c r="M519" s="89" t="e">
        <f t="shared" si="23"/>
        <v>#VALUE!</v>
      </c>
    </row>
    <row r="520" spans="1:13" ht="9.9499999999999993" customHeight="1" x14ac:dyDescent="0.25">
      <c r="A520" s="47"/>
      <c r="B520" s="45"/>
      <c r="C520" s="46"/>
      <c r="D520" s="46"/>
      <c r="E520" s="87"/>
      <c r="F520" s="87"/>
      <c r="G520" s="87"/>
      <c r="H520" s="88"/>
      <c r="I520" s="80">
        <f t="shared" si="24"/>
        <v>0</v>
      </c>
      <c r="J520" s="89">
        <f t="shared" si="25"/>
        <v>0</v>
      </c>
      <c r="M520" s="89">
        <f t="shared" si="23"/>
        <v>0</v>
      </c>
    </row>
    <row r="521" spans="1:13" x14ac:dyDescent="0.25">
      <c r="A521" s="36" t="s">
        <v>76</v>
      </c>
      <c r="B521" s="55"/>
      <c r="C521" s="38" t="s">
        <v>246</v>
      </c>
      <c r="D521" s="38"/>
      <c r="E521" s="80"/>
      <c r="F521" s="80"/>
      <c r="G521" s="80"/>
      <c r="H521" s="88"/>
      <c r="I521" s="80">
        <f t="shared" si="24"/>
        <v>0</v>
      </c>
      <c r="J521" s="89">
        <f t="shared" si="25"/>
        <v>0</v>
      </c>
      <c r="M521" s="89">
        <f t="shared" si="23"/>
        <v>0</v>
      </c>
    </row>
    <row r="522" spans="1:13" x14ac:dyDescent="0.25">
      <c r="A522" s="40">
        <v>2411</v>
      </c>
      <c r="B522" s="43"/>
      <c r="C522" s="42" t="s">
        <v>219</v>
      </c>
      <c r="D522" s="42"/>
      <c r="E522" s="87">
        <v>25147</v>
      </c>
      <c r="F522" s="87">
        <v>25147</v>
      </c>
      <c r="G522" s="87">
        <v>15882</v>
      </c>
      <c r="H522" s="88">
        <v>19693</v>
      </c>
      <c r="I522" s="80">
        <f t="shared" si="24"/>
        <v>9265</v>
      </c>
      <c r="J522" s="89">
        <f t="shared" si="25"/>
        <v>5454</v>
      </c>
      <c r="M522" s="89">
        <f t="shared" si="23"/>
        <v>0</v>
      </c>
    </row>
    <row r="523" spans="1:13" x14ac:dyDescent="0.25">
      <c r="A523" s="40">
        <v>4222</v>
      </c>
      <c r="B523" s="43"/>
      <c r="C523" s="42" t="s">
        <v>204</v>
      </c>
      <c r="D523" s="42"/>
      <c r="E523" s="87">
        <v>15121</v>
      </c>
      <c r="F523" s="87">
        <v>15121</v>
      </c>
      <c r="G523" s="87" t="s">
        <v>107</v>
      </c>
      <c r="H523" s="88" t="s">
        <v>107</v>
      </c>
      <c r="I523" s="80" t="e">
        <f t="shared" si="24"/>
        <v>#VALUE!</v>
      </c>
      <c r="J523" s="89" t="e">
        <f t="shared" si="25"/>
        <v>#VALUE!</v>
      </c>
      <c r="M523" s="89">
        <f t="shared" si="23"/>
        <v>0</v>
      </c>
    </row>
    <row r="524" spans="1:13" x14ac:dyDescent="0.25">
      <c r="A524" s="40">
        <v>4226</v>
      </c>
      <c r="B524" s="43"/>
      <c r="C524" s="42" t="s">
        <v>247</v>
      </c>
      <c r="D524" s="42"/>
      <c r="E524" s="87">
        <v>14555</v>
      </c>
      <c r="F524" s="87">
        <v>14555</v>
      </c>
      <c r="G524" s="87">
        <v>14868</v>
      </c>
      <c r="H524" s="88">
        <v>12345</v>
      </c>
      <c r="I524" s="80">
        <f t="shared" si="24"/>
        <v>-313</v>
      </c>
      <c r="J524" s="89">
        <f t="shared" si="25"/>
        <v>2210</v>
      </c>
      <c r="M524" s="89">
        <f t="shared" si="23"/>
        <v>0</v>
      </c>
    </row>
    <row r="525" spans="1:13" x14ac:dyDescent="0.25">
      <c r="A525" s="40">
        <v>4311</v>
      </c>
      <c r="B525" s="43"/>
      <c r="C525" s="42" t="s">
        <v>111</v>
      </c>
      <c r="D525" s="42"/>
      <c r="E525" s="87">
        <v>17502</v>
      </c>
      <c r="F525" s="87">
        <v>17502</v>
      </c>
      <c r="G525" s="87">
        <v>17527</v>
      </c>
      <c r="H525" s="88">
        <v>14857</v>
      </c>
      <c r="I525" s="80">
        <f t="shared" si="24"/>
        <v>-25</v>
      </c>
      <c r="J525" s="89">
        <f t="shared" si="25"/>
        <v>2645</v>
      </c>
      <c r="M525" s="89">
        <f t="shared" si="23"/>
        <v>0</v>
      </c>
    </row>
    <row r="526" spans="1:13" x14ac:dyDescent="0.25">
      <c r="A526" s="40">
        <v>5120</v>
      </c>
      <c r="B526" s="43"/>
      <c r="C526" s="42" t="s">
        <v>248</v>
      </c>
      <c r="D526" s="42"/>
      <c r="E526" s="87">
        <v>14800</v>
      </c>
      <c r="F526" s="87">
        <v>14800</v>
      </c>
      <c r="G526" s="87">
        <v>14204</v>
      </c>
      <c r="H526" s="88">
        <v>12711</v>
      </c>
      <c r="I526" s="80">
        <f t="shared" si="24"/>
        <v>596</v>
      </c>
      <c r="J526" s="89">
        <f t="shared" si="25"/>
        <v>2089</v>
      </c>
      <c r="M526" s="89">
        <f t="shared" si="23"/>
        <v>0</v>
      </c>
    </row>
    <row r="527" spans="1:13" x14ac:dyDescent="0.25">
      <c r="A527" s="40">
        <v>5131</v>
      </c>
      <c r="B527" s="43"/>
      <c r="C527" s="42" t="s">
        <v>249</v>
      </c>
      <c r="D527" s="42"/>
      <c r="E527" s="87">
        <v>13467</v>
      </c>
      <c r="F527" s="87">
        <v>13467</v>
      </c>
      <c r="G527" s="87">
        <v>12285</v>
      </c>
      <c r="H527" s="88">
        <v>11436</v>
      </c>
      <c r="I527" s="80">
        <f t="shared" si="24"/>
        <v>1182</v>
      </c>
      <c r="J527" s="89">
        <f t="shared" si="25"/>
        <v>2031</v>
      </c>
      <c r="M527" s="89">
        <f t="shared" si="23"/>
        <v>0</v>
      </c>
    </row>
    <row r="528" spans="1:13" x14ac:dyDescent="0.25">
      <c r="A528" s="40">
        <v>5139</v>
      </c>
      <c r="B528" s="41" t="s">
        <v>115</v>
      </c>
      <c r="C528" s="42" t="s">
        <v>250</v>
      </c>
      <c r="D528" s="42"/>
      <c r="E528" s="87">
        <v>12599</v>
      </c>
      <c r="F528" s="87">
        <v>12599</v>
      </c>
      <c r="G528" s="87">
        <v>10726</v>
      </c>
      <c r="H528" s="88">
        <v>11327</v>
      </c>
      <c r="I528" s="80">
        <f t="shared" si="24"/>
        <v>1873</v>
      </c>
      <c r="J528" s="89">
        <f t="shared" si="25"/>
        <v>1272</v>
      </c>
      <c r="M528" s="89">
        <f t="shared" si="23"/>
        <v>0</v>
      </c>
    </row>
    <row r="529" spans="1:16" x14ac:dyDescent="0.25">
      <c r="A529" s="40">
        <v>5151</v>
      </c>
      <c r="B529" s="43"/>
      <c r="C529" s="42" t="s">
        <v>374</v>
      </c>
      <c r="D529" s="42"/>
      <c r="E529" s="87">
        <v>14342</v>
      </c>
      <c r="F529" s="87">
        <v>14342</v>
      </c>
      <c r="G529" s="87">
        <v>15295</v>
      </c>
      <c r="H529" s="88">
        <v>12852</v>
      </c>
      <c r="I529" s="80">
        <f t="shared" si="24"/>
        <v>-953</v>
      </c>
      <c r="J529" s="89">
        <f t="shared" si="25"/>
        <v>1490</v>
      </c>
      <c r="M529" s="89">
        <f t="shared" si="23"/>
        <v>0</v>
      </c>
    </row>
    <row r="530" spans="1:16" x14ac:dyDescent="0.25">
      <c r="A530" s="44">
        <v>9000</v>
      </c>
      <c r="B530" s="41" t="s">
        <v>115</v>
      </c>
      <c r="C530" s="46" t="s">
        <v>116</v>
      </c>
      <c r="D530" s="46"/>
      <c r="E530" s="87">
        <v>11921</v>
      </c>
      <c r="F530" s="87">
        <v>11921</v>
      </c>
      <c r="G530" s="87" t="s">
        <v>107</v>
      </c>
      <c r="H530" s="88" t="s">
        <v>107</v>
      </c>
      <c r="I530" s="80" t="e">
        <f t="shared" si="24"/>
        <v>#VALUE!</v>
      </c>
      <c r="J530" s="89" t="e">
        <f t="shared" si="25"/>
        <v>#VALUE!</v>
      </c>
      <c r="M530" s="89">
        <f t="shared" si="23"/>
        <v>0</v>
      </c>
      <c r="P530" t="s">
        <v>375</v>
      </c>
    </row>
    <row r="531" spans="1:16" x14ac:dyDescent="0.25">
      <c r="A531" s="40">
        <v>9112</v>
      </c>
      <c r="B531" s="43"/>
      <c r="C531" s="42" t="s">
        <v>376</v>
      </c>
      <c r="D531" s="42"/>
      <c r="E531" s="87" t="s">
        <v>107</v>
      </c>
      <c r="F531" s="87" t="s">
        <v>107</v>
      </c>
      <c r="G531" s="87">
        <v>10607</v>
      </c>
      <c r="H531" s="88">
        <v>11638</v>
      </c>
      <c r="I531" s="80" t="e">
        <f t="shared" si="24"/>
        <v>#VALUE!</v>
      </c>
      <c r="J531" s="89" t="e">
        <f t="shared" si="25"/>
        <v>#VALUE!</v>
      </c>
      <c r="M531" s="89" t="e">
        <f t="shared" si="23"/>
        <v>#VALUE!</v>
      </c>
    </row>
    <row r="532" spans="1:16" ht="25.5" x14ac:dyDescent="0.25">
      <c r="A532" s="44">
        <v>9400</v>
      </c>
      <c r="B532" s="41" t="s">
        <v>115</v>
      </c>
      <c r="C532" s="46" t="s">
        <v>340</v>
      </c>
      <c r="D532" s="46"/>
      <c r="E532" s="87" t="s">
        <v>107</v>
      </c>
      <c r="F532" s="87" t="s">
        <v>107</v>
      </c>
      <c r="G532" s="87">
        <v>12087</v>
      </c>
      <c r="H532" s="88">
        <v>10624</v>
      </c>
      <c r="I532" s="80" t="e">
        <f t="shared" si="24"/>
        <v>#VALUE!</v>
      </c>
      <c r="J532" s="89" t="e">
        <f t="shared" si="25"/>
        <v>#VALUE!</v>
      </c>
      <c r="M532" s="89" t="e">
        <f t="shared" si="23"/>
        <v>#VALUE!</v>
      </c>
    </row>
    <row r="533" spans="1:16" ht="9.9499999999999993" customHeight="1" x14ac:dyDescent="0.25">
      <c r="A533" s="47"/>
      <c r="B533" s="45"/>
      <c r="C533" s="46"/>
      <c r="D533" s="46"/>
      <c r="E533" s="87"/>
      <c r="F533" s="87"/>
      <c r="G533" s="87"/>
      <c r="H533" s="88"/>
      <c r="I533" s="80">
        <f t="shared" si="24"/>
        <v>0</v>
      </c>
      <c r="J533" s="89">
        <f t="shared" si="25"/>
        <v>0</v>
      </c>
      <c r="M533" s="89">
        <f t="shared" si="23"/>
        <v>0</v>
      </c>
    </row>
    <row r="534" spans="1:16" x14ac:dyDescent="0.25">
      <c r="A534" s="48" t="s">
        <v>34</v>
      </c>
      <c r="B534" s="49"/>
      <c r="C534" s="38" t="s">
        <v>77</v>
      </c>
      <c r="D534" s="38"/>
      <c r="E534" s="80"/>
      <c r="F534" s="80"/>
      <c r="G534" s="80"/>
      <c r="H534" s="88"/>
      <c r="I534" s="80">
        <f t="shared" si="24"/>
        <v>0</v>
      </c>
      <c r="J534" s="89">
        <f t="shared" si="25"/>
        <v>0</v>
      </c>
      <c r="M534" s="89">
        <f t="shared" si="23"/>
        <v>0</v>
      </c>
    </row>
    <row r="535" spans="1:16" x14ac:dyDescent="0.25">
      <c r="A535" s="40">
        <v>1449</v>
      </c>
      <c r="B535" s="41" t="s">
        <v>115</v>
      </c>
      <c r="C535" s="50" t="s">
        <v>201</v>
      </c>
      <c r="D535" s="50"/>
      <c r="E535" s="87">
        <v>29003</v>
      </c>
      <c r="F535" s="90">
        <v>29003</v>
      </c>
      <c r="G535" s="87">
        <v>30891</v>
      </c>
      <c r="H535" s="88">
        <v>25792</v>
      </c>
      <c r="I535" s="80">
        <f t="shared" si="24"/>
        <v>-1888</v>
      </c>
      <c r="J535" s="89">
        <f t="shared" si="25"/>
        <v>3211</v>
      </c>
      <c r="M535" s="89">
        <f t="shared" si="23"/>
        <v>0</v>
      </c>
    </row>
    <row r="536" spans="1:16" x14ac:dyDescent="0.25">
      <c r="A536" s="40" t="s">
        <v>377</v>
      </c>
      <c r="B536" s="43"/>
      <c r="C536" s="50" t="s">
        <v>151</v>
      </c>
      <c r="D536" s="50"/>
      <c r="E536" s="87" t="s">
        <v>107</v>
      </c>
      <c r="F536" s="87" t="s">
        <v>107</v>
      </c>
      <c r="G536" s="87" t="s">
        <v>107</v>
      </c>
      <c r="H536" s="88">
        <v>16350</v>
      </c>
      <c r="I536" s="80" t="e">
        <f t="shared" si="24"/>
        <v>#VALUE!</v>
      </c>
      <c r="J536" s="89" t="e">
        <f t="shared" si="25"/>
        <v>#VALUE!</v>
      </c>
      <c r="M536" s="89" t="e">
        <f t="shared" si="23"/>
        <v>#VALUE!</v>
      </c>
    </row>
    <row r="537" spans="1:16" x14ac:dyDescent="0.25">
      <c r="A537" s="40">
        <v>2166</v>
      </c>
      <c r="B537" s="43"/>
      <c r="C537" s="50" t="s">
        <v>251</v>
      </c>
      <c r="D537" s="50"/>
      <c r="E537" s="87">
        <v>26095</v>
      </c>
      <c r="F537" s="87">
        <v>26095</v>
      </c>
      <c r="G537" s="87" t="s">
        <v>107</v>
      </c>
      <c r="H537" s="88" t="s">
        <v>107</v>
      </c>
      <c r="I537" s="80" t="e">
        <f t="shared" si="24"/>
        <v>#VALUE!</v>
      </c>
      <c r="J537" s="89" t="e">
        <f t="shared" si="25"/>
        <v>#VALUE!</v>
      </c>
      <c r="M537" s="89">
        <f t="shared" si="23"/>
        <v>0</v>
      </c>
    </row>
    <row r="538" spans="1:16" x14ac:dyDescent="0.25">
      <c r="A538" s="40">
        <v>2513</v>
      </c>
      <c r="B538" s="43"/>
      <c r="C538" s="50" t="s">
        <v>252</v>
      </c>
      <c r="D538" s="50"/>
      <c r="E538" s="87">
        <v>28569</v>
      </c>
      <c r="F538" s="87">
        <v>28569</v>
      </c>
      <c r="G538" s="87" t="s">
        <v>107</v>
      </c>
      <c r="H538" s="88" t="s">
        <v>107</v>
      </c>
      <c r="I538" s="80" t="e">
        <f t="shared" si="24"/>
        <v>#VALUE!</v>
      </c>
      <c r="J538" s="89" t="e">
        <f t="shared" si="25"/>
        <v>#VALUE!</v>
      </c>
      <c r="M538" s="89">
        <f t="shared" si="23"/>
        <v>0</v>
      </c>
    </row>
    <row r="539" spans="1:16" x14ac:dyDescent="0.25">
      <c r="A539" s="40">
        <v>2642</v>
      </c>
      <c r="B539" s="43"/>
      <c r="C539" s="50" t="s">
        <v>253</v>
      </c>
      <c r="D539" s="50"/>
      <c r="E539" s="87">
        <v>25160</v>
      </c>
      <c r="F539" s="90">
        <v>25160</v>
      </c>
      <c r="G539" s="87">
        <v>26188</v>
      </c>
      <c r="H539" s="88">
        <v>20983</v>
      </c>
      <c r="I539" s="80">
        <f t="shared" si="24"/>
        <v>-1028</v>
      </c>
      <c r="J539" s="89">
        <f t="shared" si="25"/>
        <v>4177</v>
      </c>
      <c r="M539" s="89">
        <f t="shared" si="23"/>
        <v>0</v>
      </c>
    </row>
    <row r="540" spans="1:16" x14ac:dyDescent="0.25">
      <c r="A540" s="40">
        <v>4311</v>
      </c>
      <c r="B540" s="43"/>
      <c r="C540" s="50" t="s">
        <v>111</v>
      </c>
      <c r="D540" s="50"/>
      <c r="E540" s="87">
        <v>27258</v>
      </c>
      <c r="F540" s="87">
        <v>27258</v>
      </c>
      <c r="G540" s="87">
        <v>21873</v>
      </c>
      <c r="H540" s="88">
        <v>19790</v>
      </c>
      <c r="I540" s="80">
        <f t="shared" si="24"/>
        <v>5385</v>
      </c>
      <c r="J540" s="89">
        <f t="shared" si="25"/>
        <v>7468</v>
      </c>
      <c r="M540" s="89">
        <f t="shared" si="23"/>
        <v>0</v>
      </c>
    </row>
    <row r="541" spans="1:16" x14ac:dyDescent="0.25">
      <c r="A541" s="40">
        <v>4413</v>
      </c>
      <c r="B541" s="43"/>
      <c r="C541" s="50" t="s">
        <v>156</v>
      </c>
      <c r="D541" s="50"/>
      <c r="E541" s="87">
        <v>26348</v>
      </c>
      <c r="F541" s="87">
        <v>26348</v>
      </c>
      <c r="G541" s="87">
        <v>19970</v>
      </c>
      <c r="H541" s="88">
        <v>18832</v>
      </c>
      <c r="I541" s="80">
        <f t="shared" si="24"/>
        <v>6378</v>
      </c>
      <c r="J541" s="89">
        <f t="shared" si="25"/>
        <v>7516</v>
      </c>
      <c r="M541" s="89">
        <f t="shared" si="23"/>
        <v>0</v>
      </c>
    </row>
    <row r="542" spans="1:16" ht="26.25" x14ac:dyDescent="0.25">
      <c r="A542" s="40">
        <v>7316</v>
      </c>
      <c r="B542" s="43"/>
      <c r="C542" s="50" t="s">
        <v>157</v>
      </c>
      <c r="D542" s="50"/>
      <c r="E542" s="87">
        <v>11267</v>
      </c>
      <c r="F542" s="87">
        <v>11267</v>
      </c>
      <c r="G542" s="87">
        <v>19762</v>
      </c>
      <c r="H542" s="88">
        <v>16723</v>
      </c>
      <c r="I542" s="80">
        <f t="shared" si="24"/>
        <v>-8495</v>
      </c>
      <c r="J542" s="89">
        <f t="shared" si="25"/>
        <v>-5456</v>
      </c>
      <c r="M542" s="89">
        <f t="shared" si="23"/>
        <v>0</v>
      </c>
    </row>
    <row r="543" spans="1:16" x14ac:dyDescent="0.25">
      <c r="A543" s="40">
        <v>7321</v>
      </c>
      <c r="B543" s="43"/>
      <c r="C543" s="50" t="s">
        <v>158</v>
      </c>
      <c r="D543" s="50"/>
      <c r="E543" s="87">
        <v>22388</v>
      </c>
      <c r="F543" s="87">
        <v>22388</v>
      </c>
      <c r="G543" s="87">
        <v>19478</v>
      </c>
      <c r="H543" s="88">
        <v>17389</v>
      </c>
      <c r="I543" s="80">
        <f t="shared" si="24"/>
        <v>2910</v>
      </c>
      <c r="J543" s="89">
        <f t="shared" si="25"/>
        <v>4999</v>
      </c>
      <c r="M543" s="89">
        <f t="shared" si="23"/>
        <v>0</v>
      </c>
    </row>
    <row r="544" spans="1:16" x14ac:dyDescent="0.25">
      <c r="A544" s="40">
        <v>7322</v>
      </c>
      <c r="B544" s="43"/>
      <c r="C544" s="50" t="s">
        <v>254</v>
      </c>
      <c r="D544" s="50"/>
      <c r="E544" s="87">
        <v>20385</v>
      </c>
      <c r="F544" s="87">
        <v>20385</v>
      </c>
      <c r="G544" s="87">
        <v>18342</v>
      </c>
      <c r="H544" s="88">
        <v>16331</v>
      </c>
      <c r="I544" s="80">
        <f t="shared" ref="I544:I607" si="26">F544-G544</f>
        <v>2043</v>
      </c>
      <c r="J544" s="89">
        <f t="shared" ref="J544:J607" si="27">F544-H544</f>
        <v>4054</v>
      </c>
      <c r="M544" s="89">
        <f t="shared" si="23"/>
        <v>0</v>
      </c>
    </row>
    <row r="545" spans="1:13" x14ac:dyDescent="0.25">
      <c r="A545" s="40">
        <v>7323</v>
      </c>
      <c r="B545" s="43"/>
      <c r="C545" s="50" t="s">
        <v>159</v>
      </c>
      <c r="D545" s="50"/>
      <c r="E545" s="87">
        <v>16958</v>
      </c>
      <c r="F545" s="90">
        <v>16958</v>
      </c>
      <c r="G545" s="87">
        <v>18713</v>
      </c>
      <c r="H545" s="88">
        <v>16507</v>
      </c>
      <c r="I545" s="80">
        <f t="shared" si="26"/>
        <v>-1755</v>
      </c>
      <c r="J545" s="89">
        <f t="shared" si="27"/>
        <v>451</v>
      </c>
      <c r="M545" s="89">
        <f t="shared" si="23"/>
        <v>0</v>
      </c>
    </row>
    <row r="546" spans="1:13" x14ac:dyDescent="0.25">
      <c r="A546" s="40">
        <v>9000</v>
      </c>
      <c r="B546" s="41" t="s">
        <v>115</v>
      </c>
      <c r="C546" s="50" t="s">
        <v>116</v>
      </c>
      <c r="D546" s="50"/>
      <c r="E546" s="87">
        <v>14031</v>
      </c>
      <c r="F546" s="87">
        <v>14031</v>
      </c>
      <c r="G546" s="87" t="s">
        <v>107</v>
      </c>
      <c r="H546" s="88" t="s">
        <v>107</v>
      </c>
      <c r="I546" s="80" t="e">
        <f t="shared" si="26"/>
        <v>#VALUE!</v>
      </c>
      <c r="J546" s="89" t="e">
        <f t="shared" si="27"/>
        <v>#VALUE!</v>
      </c>
      <c r="M546" s="89">
        <f t="shared" ref="M546:M613" si="28">E546-F546</f>
        <v>0</v>
      </c>
    </row>
    <row r="547" spans="1:13" ht="26.25" x14ac:dyDescent="0.25">
      <c r="A547" s="40">
        <v>9400</v>
      </c>
      <c r="B547" s="41" t="s">
        <v>115</v>
      </c>
      <c r="C547" s="50" t="s">
        <v>340</v>
      </c>
      <c r="D547" s="50"/>
      <c r="E547" s="87"/>
      <c r="F547" s="87" t="s">
        <v>107</v>
      </c>
      <c r="G547" s="87">
        <v>16948</v>
      </c>
      <c r="H547" s="88">
        <v>13700</v>
      </c>
      <c r="I547" s="80" t="e">
        <f t="shared" si="26"/>
        <v>#VALUE!</v>
      </c>
      <c r="J547" s="89" t="e">
        <f t="shared" si="27"/>
        <v>#VALUE!</v>
      </c>
      <c r="M547" s="89" t="e">
        <f t="shared" si="28"/>
        <v>#VALUE!</v>
      </c>
    </row>
    <row r="548" spans="1:13" ht="9.9499999999999993" customHeight="1" x14ac:dyDescent="0.25">
      <c r="A548" s="47"/>
      <c r="B548" s="45"/>
      <c r="C548" s="46"/>
      <c r="D548" s="46"/>
      <c r="E548" s="87"/>
      <c r="F548" s="87"/>
      <c r="G548" s="87"/>
      <c r="H548" s="88"/>
      <c r="I548" s="80">
        <f t="shared" si="26"/>
        <v>0</v>
      </c>
      <c r="J548" s="89">
        <f t="shared" si="27"/>
        <v>0</v>
      </c>
      <c r="M548" s="89">
        <f t="shared" si="28"/>
        <v>0</v>
      </c>
    </row>
    <row r="549" spans="1:13" x14ac:dyDescent="0.25">
      <c r="A549" s="48" t="s">
        <v>35</v>
      </c>
      <c r="B549" s="49"/>
      <c r="C549" s="58" t="s">
        <v>78</v>
      </c>
      <c r="D549" s="58"/>
      <c r="E549" s="87"/>
      <c r="F549" s="87"/>
      <c r="G549" s="87"/>
      <c r="H549" s="88"/>
      <c r="I549" s="80">
        <f t="shared" si="26"/>
        <v>0</v>
      </c>
      <c r="J549" s="89">
        <f t="shared" si="27"/>
        <v>0</v>
      </c>
      <c r="M549" s="89">
        <f t="shared" si="28"/>
        <v>0</v>
      </c>
    </row>
    <row r="550" spans="1:13" ht="15" customHeight="1" x14ac:dyDescent="0.25">
      <c r="A550" s="40">
        <v>2166</v>
      </c>
      <c r="B550" s="43"/>
      <c r="C550" s="50" t="s">
        <v>255</v>
      </c>
      <c r="D550" s="50"/>
      <c r="E550" s="87">
        <v>30662</v>
      </c>
      <c r="F550" s="99">
        <v>30662</v>
      </c>
      <c r="G550" s="87" t="s">
        <v>107</v>
      </c>
      <c r="H550" s="88">
        <v>16891</v>
      </c>
      <c r="I550" s="80" t="e">
        <f t="shared" si="26"/>
        <v>#VALUE!</v>
      </c>
      <c r="J550" s="122">
        <f t="shared" si="27"/>
        <v>13771</v>
      </c>
      <c r="K550" s="130" t="s">
        <v>378</v>
      </c>
      <c r="M550" s="89">
        <f t="shared" si="28"/>
        <v>0</v>
      </c>
    </row>
    <row r="551" spans="1:13" x14ac:dyDescent="0.25">
      <c r="A551" s="40">
        <v>2513</v>
      </c>
      <c r="B551" s="43"/>
      <c r="C551" s="50" t="s">
        <v>252</v>
      </c>
      <c r="D551" s="50"/>
      <c r="E551" s="87">
        <v>23425</v>
      </c>
      <c r="F551" s="87">
        <v>23425</v>
      </c>
      <c r="G551" s="87" t="s">
        <v>107</v>
      </c>
      <c r="H551" s="88" t="s">
        <v>107</v>
      </c>
      <c r="I551" s="80" t="e">
        <f t="shared" si="26"/>
        <v>#VALUE!</v>
      </c>
      <c r="J551" s="89" t="e">
        <f t="shared" si="27"/>
        <v>#VALUE!</v>
      </c>
      <c r="K551" s="130" t="s">
        <v>378</v>
      </c>
      <c r="M551" s="89">
        <f t="shared" si="28"/>
        <v>0</v>
      </c>
    </row>
    <row r="552" spans="1:13" x14ac:dyDescent="0.25">
      <c r="A552" s="40">
        <v>2641</v>
      </c>
      <c r="B552" s="43"/>
      <c r="C552" s="50" t="s">
        <v>256</v>
      </c>
      <c r="D552" s="50"/>
      <c r="E552" s="87" t="s">
        <v>107</v>
      </c>
      <c r="F552" s="87" t="s">
        <v>107</v>
      </c>
      <c r="G552" s="87" t="s">
        <v>107</v>
      </c>
      <c r="H552" s="88" t="s">
        <v>379</v>
      </c>
      <c r="I552" s="80" t="e">
        <f t="shared" si="26"/>
        <v>#VALUE!</v>
      </c>
      <c r="J552" s="89" t="e">
        <f t="shared" si="27"/>
        <v>#VALUE!</v>
      </c>
      <c r="M552" s="89" t="e">
        <f t="shared" si="28"/>
        <v>#VALUE!</v>
      </c>
    </row>
    <row r="553" spans="1:13" x14ac:dyDescent="0.25">
      <c r="A553" s="40">
        <v>2651</v>
      </c>
      <c r="B553" s="43"/>
      <c r="C553" s="50" t="s">
        <v>257</v>
      </c>
      <c r="D553" s="50"/>
      <c r="E553" s="87">
        <v>23214</v>
      </c>
      <c r="F553" s="87">
        <v>23214</v>
      </c>
      <c r="G553" s="87" t="s">
        <v>107</v>
      </c>
      <c r="H553" s="88" t="s">
        <v>379</v>
      </c>
      <c r="I553" s="80" t="e">
        <f t="shared" si="26"/>
        <v>#VALUE!</v>
      </c>
      <c r="J553" s="89" t="e">
        <f t="shared" si="27"/>
        <v>#VALUE!</v>
      </c>
      <c r="M553" s="89">
        <f t="shared" si="28"/>
        <v>0</v>
      </c>
    </row>
    <row r="554" spans="1:13" x14ac:dyDescent="0.25">
      <c r="A554" s="40">
        <v>2654</v>
      </c>
      <c r="B554" s="43"/>
      <c r="C554" s="50" t="s">
        <v>380</v>
      </c>
      <c r="D554" s="50"/>
      <c r="E554" s="87">
        <v>43700</v>
      </c>
      <c r="F554" s="99">
        <v>43700</v>
      </c>
      <c r="G554" s="87" t="s">
        <v>107</v>
      </c>
      <c r="H554" s="88">
        <v>27381</v>
      </c>
      <c r="I554" s="80" t="e">
        <f t="shared" si="26"/>
        <v>#VALUE!</v>
      </c>
      <c r="J554" s="89">
        <f t="shared" si="27"/>
        <v>16319</v>
      </c>
      <c r="K554" s="130" t="s">
        <v>378</v>
      </c>
      <c r="L554" t="s">
        <v>381</v>
      </c>
      <c r="M554" s="89">
        <f t="shared" si="28"/>
        <v>0</v>
      </c>
    </row>
    <row r="555" spans="1:13" x14ac:dyDescent="0.25">
      <c r="A555" s="40">
        <v>4311</v>
      </c>
      <c r="B555" s="43"/>
      <c r="C555" s="42" t="s">
        <v>111</v>
      </c>
      <c r="D555" s="42"/>
      <c r="E555" s="87">
        <v>23400</v>
      </c>
      <c r="F555" s="99">
        <v>23400</v>
      </c>
      <c r="G555" s="87" t="s">
        <v>107</v>
      </c>
      <c r="H555" s="88">
        <v>15743</v>
      </c>
      <c r="I555" s="80" t="e">
        <f t="shared" si="26"/>
        <v>#VALUE!</v>
      </c>
      <c r="J555" s="89">
        <f t="shared" si="27"/>
        <v>7657</v>
      </c>
      <c r="M555" s="89">
        <f t="shared" si="28"/>
        <v>0</v>
      </c>
    </row>
    <row r="556" spans="1:13" x14ac:dyDescent="0.25">
      <c r="A556" s="44">
        <v>9000</v>
      </c>
      <c r="B556" s="41" t="s">
        <v>115</v>
      </c>
      <c r="C556" s="50" t="s">
        <v>116</v>
      </c>
      <c r="D556" s="50"/>
      <c r="E556" s="87">
        <v>18000</v>
      </c>
      <c r="F556" s="87">
        <v>18000</v>
      </c>
      <c r="G556" s="87" t="s">
        <v>107</v>
      </c>
      <c r="H556" s="88" t="s">
        <v>107</v>
      </c>
      <c r="I556" s="80" t="e">
        <f t="shared" si="26"/>
        <v>#VALUE!</v>
      </c>
      <c r="J556" s="89" t="e">
        <f t="shared" si="27"/>
        <v>#VALUE!</v>
      </c>
      <c r="M556" s="89">
        <f t="shared" si="28"/>
        <v>0</v>
      </c>
    </row>
    <row r="557" spans="1:13" ht="26.25" x14ac:dyDescent="0.25">
      <c r="A557" s="44">
        <v>9400</v>
      </c>
      <c r="B557" s="41" t="s">
        <v>115</v>
      </c>
      <c r="C557" s="50" t="s">
        <v>340</v>
      </c>
      <c r="D557" s="50"/>
      <c r="E557" s="87" t="s">
        <v>107</v>
      </c>
      <c r="F557" s="87" t="s">
        <v>107</v>
      </c>
      <c r="G557" s="87" t="s">
        <v>107</v>
      </c>
      <c r="H557" s="88">
        <v>13046</v>
      </c>
      <c r="I557" s="80" t="e">
        <f t="shared" si="26"/>
        <v>#VALUE!</v>
      </c>
      <c r="J557" s="89" t="e">
        <f t="shared" si="27"/>
        <v>#VALUE!</v>
      </c>
      <c r="M557" s="89" t="e">
        <f t="shared" si="28"/>
        <v>#VALUE!</v>
      </c>
    </row>
    <row r="558" spans="1:13" x14ac:dyDescent="0.25">
      <c r="A558" s="44"/>
      <c r="B558" s="41"/>
      <c r="C558" s="50"/>
      <c r="D558" s="50"/>
      <c r="E558" s="87"/>
      <c r="F558" s="87"/>
      <c r="G558" s="87"/>
      <c r="H558" s="88"/>
      <c r="I558" s="80">
        <f t="shared" si="26"/>
        <v>0</v>
      </c>
      <c r="J558" s="89">
        <f t="shared" si="27"/>
        <v>0</v>
      </c>
      <c r="M558" s="89">
        <f t="shared" si="28"/>
        <v>0</v>
      </c>
    </row>
    <row r="559" spans="1:13" x14ac:dyDescent="0.25">
      <c r="A559" s="48" t="s">
        <v>36</v>
      </c>
      <c r="B559" s="49"/>
      <c r="C559" s="38" t="s">
        <v>382</v>
      </c>
      <c r="D559" s="38"/>
      <c r="E559" s="80"/>
      <c r="F559" s="80"/>
      <c r="G559" s="80"/>
      <c r="H559" s="88"/>
      <c r="I559" s="80">
        <f t="shared" si="26"/>
        <v>0</v>
      </c>
      <c r="J559" s="89">
        <f t="shared" si="27"/>
        <v>0</v>
      </c>
      <c r="M559" s="89">
        <f t="shared" si="28"/>
        <v>0</v>
      </c>
    </row>
    <row r="560" spans="1:13" x14ac:dyDescent="0.25">
      <c r="A560" s="40">
        <v>212</v>
      </c>
      <c r="B560" s="43"/>
      <c r="C560" s="50" t="s">
        <v>362</v>
      </c>
      <c r="D560" s="50"/>
      <c r="E560" s="87" t="s">
        <v>107</v>
      </c>
      <c r="F560" s="87" t="s">
        <v>107</v>
      </c>
      <c r="G560" s="87">
        <v>20225</v>
      </c>
      <c r="H560" s="88" t="s">
        <v>107</v>
      </c>
      <c r="I560" s="80" t="e">
        <f t="shared" si="26"/>
        <v>#VALUE!</v>
      </c>
      <c r="J560" s="89" t="e">
        <f t="shared" si="27"/>
        <v>#VALUE!</v>
      </c>
      <c r="M560" s="89" t="e">
        <f t="shared" si="28"/>
        <v>#VALUE!</v>
      </c>
    </row>
    <row r="561" spans="1:13" ht="26.25" x14ac:dyDescent="0.25">
      <c r="A561" s="40">
        <v>1330</v>
      </c>
      <c r="B561" s="43"/>
      <c r="C561" s="50" t="s">
        <v>258</v>
      </c>
      <c r="D561" s="94">
        <v>43975.858969258596</v>
      </c>
      <c r="E561" s="129">
        <v>44332.764855855858</v>
      </c>
      <c r="F561" s="99">
        <v>43976</v>
      </c>
      <c r="G561" s="87">
        <v>24705</v>
      </c>
      <c r="H561" s="88">
        <v>37320</v>
      </c>
      <c r="I561" s="121">
        <f t="shared" si="26"/>
        <v>19271</v>
      </c>
      <c r="J561" s="89">
        <f t="shared" si="27"/>
        <v>6656</v>
      </c>
      <c r="M561" s="89">
        <f t="shared" si="28"/>
        <v>356.7648558558576</v>
      </c>
    </row>
    <row r="562" spans="1:13" x14ac:dyDescent="0.25">
      <c r="A562" s="40">
        <v>2121</v>
      </c>
      <c r="B562" s="55"/>
      <c r="C562" s="42" t="s">
        <v>224</v>
      </c>
      <c r="D562" s="42"/>
      <c r="E562" s="131">
        <v>22579</v>
      </c>
      <c r="F562" s="87">
        <v>22579</v>
      </c>
      <c r="G562" s="87" t="s">
        <v>107</v>
      </c>
      <c r="H562" s="88" t="s">
        <v>107</v>
      </c>
      <c r="I562" s="80" t="e">
        <f t="shared" si="26"/>
        <v>#VALUE!</v>
      </c>
      <c r="J562" s="89" t="e">
        <f t="shared" si="27"/>
        <v>#VALUE!</v>
      </c>
      <c r="M562" s="89">
        <f t="shared" si="28"/>
        <v>0</v>
      </c>
    </row>
    <row r="563" spans="1:13" x14ac:dyDescent="0.25">
      <c r="A563" s="40">
        <v>2122</v>
      </c>
      <c r="B563" s="43"/>
      <c r="C563" s="42" t="s">
        <v>225</v>
      </c>
      <c r="D563" s="42"/>
      <c r="E563" s="129">
        <v>29198.591932515337</v>
      </c>
      <c r="F563" s="87">
        <v>29199</v>
      </c>
      <c r="G563" s="87" t="s">
        <v>107</v>
      </c>
      <c r="H563" s="88" t="s">
        <v>107</v>
      </c>
      <c r="I563" s="80" t="e">
        <f t="shared" si="26"/>
        <v>#VALUE!</v>
      </c>
      <c r="J563" s="89" t="e">
        <f t="shared" si="27"/>
        <v>#VALUE!</v>
      </c>
      <c r="M563" s="89">
        <f t="shared" si="28"/>
        <v>-0.40806748466275167</v>
      </c>
    </row>
    <row r="564" spans="1:13" x14ac:dyDescent="0.25">
      <c r="A564" s="40">
        <v>2153</v>
      </c>
      <c r="B564" s="43"/>
      <c r="C564" s="113" t="s">
        <v>259</v>
      </c>
      <c r="D564" s="94">
        <v>41340.077247227659</v>
      </c>
      <c r="E564" s="132">
        <v>36840.365195227765</v>
      </c>
      <c r="F564" s="92">
        <v>41340</v>
      </c>
      <c r="G564" s="87">
        <v>42058</v>
      </c>
      <c r="H564" s="88">
        <v>49770</v>
      </c>
      <c r="I564" s="80">
        <f t="shared" si="26"/>
        <v>-718</v>
      </c>
      <c r="J564" s="89">
        <f t="shared" si="27"/>
        <v>-8430</v>
      </c>
      <c r="M564" s="89">
        <f t="shared" si="28"/>
        <v>-4499.6348047722349</v>
      </c>
    </row>
    <row r="565" spans="1:13" x14ac:dyDescent="0.25">
      <c r="A565" s="40">
        <v>3522</v>
      </c>
      <c r="B565" s="43"/>
      <c r="C565" s="50" t="s">
        <v>260</v>
      </c>
      <c r="D565" s="94">
        <v>19294.766673615246</v>
      </c>
      <c r="E565" s="133">
        <v>18943.028117255966</v>
      </c>
      <c r="F565" s="90">
        <v>19295</v>
      </c>
      <c r="G565" s="87">
        <v>25493</v>
      </c>
      <c r="H565" s="88">
        <v>17183</v>
      </c>
      <c r="I565" s="80">
        <f t="shared" si="26"/>
        <v>-6198</v>
      </c>
      <c r="J565" s="89">
        <f t="shared" si="27"/>
        <v>2112</v>
      </c>
      <c r="M565" s="89">
        <f t="shared" si="28"/>
        <v>-351.97188274403379</v>
      </c>
    </row>
    <row r="566" spans="1:13" x14ac:dyDescent="0.25">
      <c r="A566" s="40">
        <v>4222</v>
      </c>
      <c r="B566" s="43"/>
      <c r="C566" s="50" t="s">
        <v>204</v>
      </c>
      <c r="D566" s="50"/>
      <c r="E566" s="129">
        <v>25117.75409124629</v>
      </c>
      <c r="F566" s="87">
        <v>25118</v>
      </c>
      <c r="G566" s="87">
        <v>15575</v>
      </c>
      <c r="H566" s="88">
        <v>29181</v>
      </c>
      <c r="I566" s="80">
        <f t="shared" si="26"/>
        <v>9543</v>
      </c>
      <c r="J566" s="89">
        <f t="shared" si="27"/>
        <v>-4063</v>
      </c>
      <c r="M566" s="89">
        <f t="shared" si="28"/>
        <v>-0.24590875370995491</v>
      </c>
    </row>
    <row r="567" spans="1:13" x14ac:dyDescent="0.25">
      <c r="A567" s="40">
        <v>4223</v>
      </c>
      <c r="B567" s="43"/>
      <c r="C567" s="50" t="s">
        <v>383</v>
      </c>
      <c r="D567" s="50"/>
      <c r="E567" s="131">
        <f t="shared" ref="E567" si="29">ROUND(B567,0)</f>
        <v>0</v>
      </c>
      <c r="F567" s="87" t="s">
        <v>107</v>
      </c>
      <c r="G567" s="87">
        <v>16636</v>
      </c>
      <c r="H567" s="88">
        <v>14414</v>
      </c>
      <c r="I567" s="80" t="e">
        <f t="shared" si="26"/>
        <v>#VALUE!</v>
      </c>
      <c r="J567" s="89" t="e">
        <f t="shared" si="27"/>
        <v>#VALUE!</v>
      </c>
      <c r="M567" s="89" t="e">
        <f t="shared" si="28"/>
        <v>#VALUE!</v>
      </c>
    </row>
    <row r="568" spans="1:13" x14ac:dyDescent="0.25">
      <c r="A568" s="40">
        <v>4311</v>
      </c>
      <c r="B568" s="43"/>
      <c r="C568" s="50" t="s">
        <v>111</v>
      </c>
      <c r="D568" s="50"/>
      <c r="E568" s="129">
        <v>22200.530093567253</v>
      </c>
      <c r="F568" s="87">
        <v>22201</v>
      </c>
      <c r="G568" s="87">
        <v>18750</v>
      </c>
      <c r="H568" s="88">
        <v>29732</v>
      </c>
      <c r="I568" s="80">
        <f t="shared" si="26"/>
        <v>3451</v>
      </c>
      <c r="J568" s="89">
        <f t="shared" si="27"/>
        <v>-7531</v>
      </c>
      <c r="M568" s="89">
        <f t="shared" si="28"/>
        <v>-0.46990643274693866</v>
      </c>
    </row>
    <row r="569" spans="1:13" ht="25.5" x14ac:dyDescent="0.25">
      <c r="A569" s="44">
        <v>7422</v>
      </c>
      <c r="B569" s="45"/>
      <c r="C569" s="46" t="s">
        <v>384</v>
      </c>
      <c r="D569" s="46"/>
      <c r="E569" s="129">
        <v>28834.412514819651</v>
      </c>
      <c r="F569" s="87">
        <v>28834</v>
      </c>
      <c r="G569" s="87">
        <v>13404</v>
      </c>
      <c r="H569" s="88">
        <v>49067</v>
      </c>
      <c r="I569" s="80">
        <f t="shared" si="26"/>
        <v>15430</v>
      </c>
      <c r="J569" s="89">
        <f t="shared" si="27"/>
        <v>-20233</v>
      </c>
      <c r="M569" s="89">
        <f t="shared" si="28"/>
        <v>0.41251481965082348</v>
      </c>
    </row>
    <row r="570" spans="1:13" x14ac:dyDescent="0.25">
      <c r="A570" s="44">
        <v>9000</v>
      </c>
      <c r="B570" s="41" t="s">
        <v>115</v>
      </c>
      <c r="C570" s="46" t="s">
        <v>116</v>
      </c>
      <c r="D570" s="46"/>
      <c r="E570" s="129">
        <v>11925.443112338859</v>
      </c>
      <c r="F570" s="87">
        <v>11925</v>
      </c>
      <c r="G570" s="87" t="s">
        <v>107</v>
      </c>
      <c r="H570" s="88" t="s">
        <v>107</v>
      </c>
      <c r="I570" s="80" t="e">
        <f t="shared" si="26"/>
        <v>#VALUE!</v>
      </c>
      <c r="J570" s="89" t="e">
        <f t="shared" si="27"/>
        <v>#VALUE!</v>
      </c>
      <c r="M570" s="89">
        <f t="shared" si="28"/>
        <v>0.44311233885855472</v>
      </c>
    </row>
    <row r="571" spans="1:13" ht="25.5" x14ac:dyDescent="0.25">
      <c r="A571" s="59">
        <v>9400</v>
      </c>
      <c r="B571" s="60" t="s">
        <v>115</v>
      </c>
      <c r="C571" s="61" t="s">
        <v>340</v>
      </c>
      <c r="D571" s="61"/>
      <c r="E571" s="102" t="s">
        <v>107</v>
      </c>
      <c r="F571" s="102" t="s">
        <v>107</v>
      </c>
      <c r="G571" s="102">
        <v>10818</v>
      </c>
      <c r="H571" s="104">
        <v>11111</v>
      </c>
      <c r="I571" s="80" t="e">
        <f t="shared" si="26"/>
        <v>#VALUE!</v>
      </c>
      <c r="J571" s="89" t="e">
        <f t="shared" si="27"/>
        <v>#VALUE!</v>
      </c>
      <c r="M571" s="89" t="e">
        <f t="shared" si="28"/>
        <v>#VALUE!</v>
      </c>
    </row>
    <row r="572" spans="1:13" ht="30" customHeight="1" x14ac:dyDescent="0.25">
      <c r="A572" s="154" t="s">
        <v>349</v>
      </c>
      <c r="B572" s="154"/>
      <c r="C572" s="154"/>
      <c r="D572" s="154"/>
      <c r="E572" s="154"/>
      <c r="F572" s="154"/>
      <c r="G572" s="154"/>
      <c r="H572" s="154"/>
      <c r="I572" s="29"/>
    </row>
    <row r="573" spans="1:13" ht="26.25" customHeight="1" x14ac:dyDescent="0.25">
      <c r="A573" s="145" t="s">
        <v>330</v>
      </c>
      <c r="B573" s="145"/>
      <c r="C573" s="145"/>
      <c r="D573" s="145"/>
      <c r="E573" s="145"/>
      <c r="F573" s="145"/>
      <c r="G573" s="145"/>
      <c r="H573" s="145"/>
      <c r="I573" s="30"/>
    </row>
    <row r="574" spans="1:13" x14ac:dyDescent="0.25">
      <c r="A574" s="155"/>
      <c r="B574" s="155"/>
      <c r="C574" s="155"/>
      <c r="D574" s="155"/>
      <c r="E574" s="155"/>
      <c r="F574" s="155"/>
      <c r="G574" s="155"/>
      <c r="H574" s="155"/>
      <c r="I574" s="64"/>
    </row>
    <row r="575" spans="1:13" ht="36" customHeight="1" x14ac:dyDescent="0.25">
      <c r="A575" s="146" t="s">
        <v>108</v>
      </c>
      <c r="B575" s="156"/>
      <c r="C575" s="31" t="s">
        <v>109</v>
      </c>
      <c r="D575" s="31"/>
      <c r="E575" s="31" t="s">
        <v>332</v>
      </c>
      <c r="F575" s="77">
        <v>2022</v>
      </c>
      <c r="G575" s="77">
        <v>2020</v>
      </c>
      <c r="H575" s="77">
        <v>2018</v>
      </c>
      <c r="I575" s="57"/>
    </row>
    <row r="576" spans="1:13" ht="9.9499999999999993" customHeight="1" x14ac:dyDescent="0.25">
      <c r="A576" s="68"/>
      <c r="B576" s="69"/>
      <c r="C576" s="69"/>
      <c r="D576" s="69"/>
      <c r="E576" s="74"/>
      <c r="F576" s="74"/>
      <c r="G576" s="74"/>
      <c r="H576" s="72"/>
      <c r="I576" s="80">
        <f t="shared" si="26"/>
        <v>0</v>
      </c>
      <c r="J576" s="89">
        <f t="shared" si="27"/>
        <v>0</v>
      </c>
      <c r="M576" s="89">
        <f t="shared" si="28"/>
        <v>0</v>
      </c>
    </row>
    <row r="577" spans="1:13" ht="38.25" x14ac:dyDescent="0.25">
      <c r="A577" s="36" t="s">
        <v>385</v>
      </c>
      <c r="B577" s="55"/>
      <c r="C577" s="38" t="s">
        <v>386</v>
      </c>
      <c r="D577" s="38"/>
      <c r="E577" s="80"/>
      <c r="F577" s="80"/>
      <c r="G577" s="80"/>
      <c r="H577" s="116"/>
      <c r="I577" s="80">
        <f t="shared" si="26"/>
        <v>0</v>
      </c>
      <c r="J577" s="89">
        <f t="shared" si="27"/>
        <v>0</v>
      </c>
      <c r="M577" s="89">
        <f t="shared" si="28"/>
        <v>0</v>
      </c>
    </row>
    <row r="578" spans="1:13" x14ac:dyDescent="0.25">
      <c r="A578" s="40">
        <v>212</v>
      </c>
      <c r="B578" s="55"/>
      <c r="C578" s="46" t="s">
        <v>362</v>
      </c>
      <c r="D578" s="46"/>
      <c r="E578" s="87" t="s">
        <v>107</v>
      </c>
      <c r="F578" s="87" t="s">
        <v>107</v>
      </c>
      <c r="G578" s="105">
        <v>39277</v>
      </c>
      <c r="H578" s="88" t="s">
        <v>107</v>
      </c>
      <c r="I578" s="80" t="e">
        <f t="shared" si="26"/>
        <v>#VALUE!</v>
      </c>
      <c r="J578" s="89" t="e">
        <f t="shared" si="27"/>
        <v>#VALUE!</v>
      </c>
      <c r="M578" s="89" t="e">
        <f t="shared" si="28"/>
        <v>#VALUE!</v>
      </c>
    </row>
    <row r="579" spans="1:13" x14ac:dyDescent="0.25">
      <c r="A579" s="40">
        <v>2152</v>
      </c>
      <c r="B579" s="43"/>
      <c r="C579" s="46" t="s">
        <v>184</v>
      </c>
      <c r="D579" s="46"/>
      <c r="E579" s="87" t="s">
        <v>107</v>
      </c>
      <c r="F579" s="87" t="s">
        <v>107</v>
      </c>
      <c r="G579" s="105">
        <v>45331</v>
      </c>
      <c r="H579" s="88">
        <v>40473</v>
      </c>
      <c r="I579" s="80" t="e">
        <f t="shared" si="26"/>
        <v>#VALUE!</v>
      </c>
      <c r="J579" s="89" t="e">
        <f t="shared" si="27"/>
        <v>#VALUE!</v>
      </c>
      <c r="M579" s="89" t="e">
        <f t="shared" si="28"/>
        <v>#VALUE!</v>
      </c>
    </row>
    <row r="580" spans="1:13" x14ac:dyDescent="0.25">
      <c r="A580" s="40">
        <v>2153</v>
      </c>
      <c r="B580" s="43"/>
      <c r="C580" s="50" t="s">
        <v>259</v>
      </c>
      <c r="D580" s="50"/>
      <c r="E580" s="87" t="s">
        <v>107</v>
      </c>
      <c r="F580" s="87" t="s">
        <v>107</v>
      </c>
      <c r="G580" s="105">
        <v>34011</v>
      </c>
      <c r="H580" s="88">
        <v>36058</v>
      </c>
      <c r="I580" s="80" t="e">
        <f t="shared" si="26"/>
        <v>#VALUE!</v>
      </c>
      <c r="J580" s="89" t="e">
        <f t="shared" si="27"/>
        <v>#VALUE!</v>
      </c>
      <c r="M580" s="89" t="e">
        <f t="shared" si="28"/>
        <v>#VALUE!</v>
      </c>
    </row>
    <row r="581" spans="1:13" x14ac:dyDescent="0.25">
      <c r="A581" s="40">
        <v>2511</v>
      </c>
      <c r="B581" s="43"/>
      <c r="C581" s="50" t="s">
        <v>262</v>
      </c>
      <c r="D581" s="50"/>
      <c r="E581" s="87" t="s">
        <v>107</v>
      </c>
      <c r="F581" s="87" t="s">
        <v>107</v>
      </c>
      <c r="G581" s="105">
        <v>47337</v>
      </c>
      <c r="H581" s="88">
        <v>54381</v>
      </c>
      <c r="I581" s="80" t="e">
        <f t="shared" si="26"/>
        <v>#VALUE!</v>
      </c>
      <c r="J581" s="89" t="e">
        <f t="shared" si="27"/>
        <v>#VALUE!</v>
      </c>
      <c r="M581" s="89" t="e">
        <f t="shared" si="28"/>
        <v>#VALUE!</v>
      </c>
    </row>
    <row r="582" spans="1:13" x14ac:dyDescent="0.25">
      <c r="A582" s="40">
        <v>2512</v>
      </c>
      <c r="B582" s="43"/>
      <c r="C582" s="50" t="s">
        <v>263</v>
      </c>
      <c r="D582" s="50"/>
      <c r="E582" s="87" t="s">
        <v>107</v>
      </c>
      <c r="F582" s="87" t="s">
        <v>107</v>
      </c>
      <c r="G582" s="105">
        <v>42729</v>
      </c>
      <c r="H582" s="88" t="s">
        <v>107</v>
      </c>
      <c r="I582" s="80" t="e">
        <f t="shared" si="26"/>
        <v>#VALUE!</v>
      </c>
      <c r="J582" s="89" t="e">
        <f t="shared" si="27"/>
        <v>#VALUE!</v>
      </c>
      <c r="M582" s="89" t="e">
        <f t="shared" si="28"/>
        <v>#VALUE!</v>
      </c>
    </row>
    <row r="583" spans="1:13" x14ac:dyDescent="0.25">
      <c r="A583" s="40">
        <v>2513</v>
      </c>
      <c r="B583" s="43"/>
      <c r="C583" s="50" t="s">
        <v>269</v>
      </c>
      <c r="D583" s="50"/>
      <c r="E583" s="87" t="s">
        <v>107</v>
      </c>
      <c r="F583" s="87" t="s">
        <v>107</v>
      </c>
      <c r="G583" s="105">
        <v>42130</v>
      </c>
      <c r="H583" s="88" t="s">
        <v>107</v>
      </c>
      <c r="I583" s="80" t="e">
        <f t="shared" si="26"/>
        <v>#VALUE!</v>
      </c>
      <c r="J583" s="89" t="e">
        <f t="shared" si="27"/>
        <v>#VALUE!</v>
      </c>
      <c r="M583" s="89" t="e">
        <f t="shared" si="28"/>
        <v>#VALUE!</v>
      </c>
    </row>
    <row r="584" spans="1:13" x14ac:dyDescent="0.25">
      <c r="A584" s="44">
        <v>2514</v>
      </c>
      <c r="B584" s="45"/>
      <c r="C584" s="50" t="s">
        <v>264</v>
      </c>
      <c r="D584" s="50"/>
      <c r="E584" s="87" t="s">
        <v>107</v>
      </c>
      <c r="F584" s="87" t="s">
        <v>107</v>
      </c>
      <c r="G584" s="105">
        <v>26233</v>
      </c>
      <c r="H584" s="88">
        <v>42923</v>
      </c>
      <c r="I584" s="80" t="e">
        <f t="shared" si="26"/>
        <v>#VALUE!</v>
      </c>
      <c r="J584" s="89" t="e">
        <f t="shared" si="27"/>
        <v>#VALUE!</v>
      </c>
      <c r="M584" s="89" t="e">
        <f t="shared" si="28"/>
        <v>#VALUE!</v>
      </c>
    </row>
    <row r="585" spans="1:13" x14ac:dyDescent="0.25">
      <c r="A585" s="40">
        <v>2523</v>
      </c>
      <c r="B585" s="43"/>
      <c r="C585" s="50" t="s">
        <v>265</v>
      </c>
      <c r="D585" s="50"/>
      <c r="E585" s="87" t="s">
        <v>107</v>
      </c>
      <c r="F585" s="87" t="s">
        <v>107</v>
      </c>
      <c r="G585" s="105">
        <v>59787</v>
      </c>
      <c r="H585" s="88">
        <v>31105</v>
      </c>
      <c r="I585" s="80" t="e">
        <f t="shared" si="26"/>
        <v>#VALUE!</v>
      </c>
      <c r="J585" s="89" t="e">
        <f t="shared" si="27"/>
        <v>#VALUE!</v>
      </c>
      <c r="M585" s="89" t="e">
        <f t="shared" si="28"/>
        <v>#VALUE!</v>
      </c>
    </row>
    <row r="586" spans="1:13" x14ac:dyDescent="0.25">
      <c r="A586" s="44" t="s">
        <v>387</v>
      </c>
      <c r="B586" s="45"/>
      <c r="C586" s="50" t="s">
        <v>185</v>
      </c>
      <c r="D586" s="50"/>
      <c r="E586" s="87" t="s">
        <v>107</v>
      </c>
      <c r="F586" s="87" t="s">
        <v>107</v>
      </c>
      <c r="G586" s="87" t="s">
        <v>107</v>
      </c>
      <c r="H586" s="88">
        <v>30284</v>
      </c>
      <c r="I586" s="80" t="e">
        <f t="shared" si="26"/>
        <v>#VALUE!</v>
      </c>
      <c r="J586" s="89" t="e">
        <f t="shared" si="27"/>
        <v>#VALUE!</v>
      </c>
      <c r="M586" s="89" t="e">
        <f t="shared" si="28"/>
        <v>#VALUE!</v>
      </c>
    </row>
    <row r="587" spans="1:13" ht="26.25" x14ac:dyDescent="0.25">
      <c r="A587" s="40">
        <v>3511</v>
      </c>
      <c r="B587" s="43"/>
      <c r="C587" s="50" t="s">
        <v>388</v>
      </c>
      <c r="D587" s="50"/>
      <c r="E587" s="87" t="s">
        <v>107</v>
      </c>
      <c r="F587" s="87" t="s">
        <v>107</v>
      </c>
      <c r="G587" s="105">
        <v>34407</v>
      </c>
      <c r="H587" s="88">
        <v>33910</v>
      </c>
      <c r="I587" s="80" t="e">
        <f t="shared" si="26"/>
        <v>#VALUE!</v>
      </c>
      <c r="J587" s="89" t="e">
        <f t="shared" si="27"/>
        <v>#VALUE!</v>
      </c>
      <c r="M587" s="89" t="e">
        <f t="shared" si="28"/>
        <v>#VALUE!</v>
      </c>
    </row>
    <row r="588" spans="1:13" ht="26.25" x14ac:dyDescent="0.25">
      <c r="A588" s="40">
        <v>3512</v>
      </c>
      <c r="B588" s="43"/>
      <c r="C588" s="50" t="s">
        <v>389</v>
      </c>
      <c r="D588" s="50"/>
      <c r="E588" s="87" t="s">
        <v>107</v>
      </c>
      <c r="F588" s="87" t="s">
        <v>107</v>
      </c>
      <c r="G588" s="105">
        <v>39946</v>
      </c>
      <c r="H588" s="88">
        <v>31527</v>
      </c>
      <c r="I588" s="80" t="e">
        <f t="shared" si="26"/>
        <v>#VALUE!</v>
      </c>
      <c r="J588" s="89" t="e">
        <f t="shared" si="27"/>
        <v>#VALUE!</v>
      </c>
      <c r="M588" s="89" t="e">
        <f t="shared" si="28"/>
        <v>#VALUE!</v>
      </c>
    </row>
    <row r="589" spans="1:13" x14ac:dyDescent="0.25">
      <c r="A589" s="40">
        <v>4132</v>
      </c>
      <c r="B589" s="43"/>
      <c r="C589" s="50" t="s">
        <v>268</v>
      </c>
      <c r="D589" s="50"/>
      <c r="E589" s="87" t="s">
        <v>107</v>
      </c>
      <c r="F589" s="87" t="s">
        <v>107</v>
      </c>
      <c r="G589" s="105">
        <v>14340</v>
      </c>
      <c r="H589" s="88">
        <v>15860</v>
      </c>
      <c r="I589" s="80" t="e">
        <f t="shared" si="26"/>
        <v>#VALUE!</v>
      </c>
      <c r="J589" s="89" t="e">
        <f t="shared" si="27"/>
        <v>#VALUE!</v>
      </c>
      <c r="M589" s="89" t="e">
        <f t="shared" si="28"/>
        <v>#VALUE!</v>
      </c>
    </row>
    <row r="590" spans="1:13" x14ac:dyDescent="0.25">
      <c r="A590" s="44">
        <v>4311</v>
      </c>
      <c r="B590" s="41"/>
      <c r="C590" s="50" t="s">
        <v>111</v>
      </c>
      <c r="D590" s="50"/>
      <c r="E590" s="87" t="s">
        <v>107</v>
      </c>
      <c r="F590" s="87" t="s">
        <v>107</v>
      </c>
      <c r="G590" s="105">
        <v>28954</v>
      </c>
      <c r="H590" s="88">
        <v>20949</v>
      </c>
      <c r="I590" s="80" t="e">
        <f t="shared" si="26"/>
        <v>#VALUE!</v>
      </c>
      <c r="J590" s="89" t="e">
        <f t="shared" si="27"/>
        <v>#VALUE!</v>
      </c>
      <c r="M590" s="89" t="e">
        <f t="shared" si="28"/>
        <v>#VALUE!</v>
      </c>
    </row>
    <row r="591" spans="1:13" ht="26.25" x14ac:dyDescent="0.25">
      <c r="A591" s="44">
        <v>9400</v>
      </c>
      <c r="B591" s="41" t="s">
        <v>115</v>
      </c>
      <c r="C591" s="50" t="s">
        <v>340</v>
      </c>
      <c r="D591" s="50"/>
      <c r="E591" s="87" t="s">
        <v>107</v>
      </c>
      <c r="F591" s="87" t="s">
        <v>107</v>
      </c>
      <c r="G591" s="105">
        <v>16311</v>
      </c>
      <c r="H591" s="88">
        <v>14501</v>
      </c>
      <c r="I591" s="80" t="e">
        <f t="shared" si="26"/>
        <v>#VALUE!</v>
      </c>
      <c r="J591" s="89" t="e">
        <f t="shared" si="27"/>
        <v>#VALUE!</v>
      </c>
      <c r="M591" s="89" t="e">
        <f t="shared" si="28"/>
        <v>#VALUE!</v>
      </c>
    </row>
    <row r="592" spans="1:13" ht="9.9499999999999993" customHeight="1" x14ac:dyDescent="0.25">
      <c r="A592" s="47"/>
      <c r="B592" s="45"/>
      <c r="C592" s="50"/>
      <c r="D592" s="50"/>
      <c r="E592" s="105"/>
      <c r="F592" s="105"/>
      <c r="G592" s="105"/>
      <c r="H592" s="88"/>
      <c r="I592" s="80">
        <f t="shared" si="26"/>
        <v>0</v>
      </c>
      <c r="J592" s="89">
        <f t="shared" si="27"/>
        <v>0</v>
      </c>
      <c r="M592" s="89">
        <f t="shared" si="28"/>
        <v>0</v>
      </c>
    </row>
    <row r="593" spans="1:13" ht="38.25" x14ac:dyDescent="0.25">
      <c r="A593" s="36" t="s">
        <v>88</v>
      </c>
      <c r="B593" s="55"/>
      <c r="C593" s="38" t="s">
        <v>261</v>
      </c>
      <c r="D593" s="38"/>
      <c r="E593" s="80"/>
      <c r="F593" s="80"/>
      <c r="G593" s="80"/>
      <c r="H593" s="88"/>
      <c r="I593" s="80">
        <f t="shared" si="26"/>
        <v>0</v>
      </c>
      <c r="J593" s="89">
        <f t="shared" si="27"/>
        <v>0</v>
      </c>
      <c r="M593" s="89">
        <f t="shared" si="28"/>
        <v>0</v>
      </c>
    </row>
    <row r="594" spans="1:13" x14ac:dyDescent="0.25">
      <c r="A594" s="40">
        <v>2122</v>
      </c>
      <c r="B594" s="43"/>
      <c r="C594" s="42" t="s">
        <v>225</v>
      </c>
      <c r="D594" s="42"/>
      <c r="E594" s="87">
        <v>39656</v>
      </c>
      <c r="F594" s="105">
        <v>39656</v>
      </c>
      <c r="G594" s="87" t="s">
        <v>107</v>
      </c>
      <c r="H594" s="88" t="s">
        <v>107</v>
      </c>
      <c r="I594" s="80" t="e">
        <f t="shared" si="26"/>
        <v>#VALUE!</v>
      </c>
      <c r="J594" s="89" t="e">
        <f t="shared" si="27"/>
        <v>#VALUE!</v>
      </c>
      <c r="M594" s="89">
        <f t="shared" si="28"/>
        <v>0</v>
      </c>
    </row>
    <row r="595" spans="1:13" x14ac:dyDescent="0.25">
      <c r="A595" s="40">
        <v>2511</v>
      </c>
      <c r="B595" s="43"/>
      <c r="C595" s="50" t="s">
        <v>262</v>
      </c>
      <c r="D595" s="50"/>
      <c r="E595" s="87">
        <v>43929</v>
      </c>
      <c r="F595" s="105">
        <v>43929</v>
      </c>
      <c r="G595" s="87" t="s">
        <v>107</v>
      </c>
      <c r="H595" s="88" t="s">
        <v>107</v>
      </c>
      <c r="I595" s="80" t="e">
        <f t="shared" si="26"/>
        <v>#VALUE!</v>
      </c>
      <c r="J595" s="89" t="e">
        <f t="shared" si="27"/>
        <v>#VALUE!</v>
      </c>
      <c r="M595" s="89">
        <f t="shared" si="28"/>
        <v>0</v>
      </c>
    </row>
    <row r="596" spans="1:13" x14ac:dyDescent="0.25">
      <c r="A596" s="40">
        <v>2512</v>
      </c>
      <c r="B596" s="43"/>
      <c r="C596" s="50" t="s">
        <v>263</v>
      </c>
      <c r="D596" s="50"/>
      <c r="E596" s="87">
        <v>45519</v>
      </c>
      <c r="F596" s="105">
        <v>45519</v>
      </c>
      <c r="G596" s="87" t="s">
        <v>107</v>
      </c>
      <c r="H596" s="88" t="s">
        <v>107</v>
      </c>
      <c r="I596" s="80" t="e">
        <f t="shared" si="26"/>
        <v>#VALUE!</v>
      </c>
      <c r="J596" s="89" t="e">
        <f t="shared" si="27"/>
        <v>#VALUE!</v>
      </c>
      <c r="M596" s="89">
        <f t="shared" si="28"/>
        <v>0</v>
      </c>
    </row>
    <row r="597" spans="1:13" x14ac:dyDescent="0.25">
      <c r="A597" s="44">
        <v>2514</v>
      </c>
      <c r="B597" s="45"/>
      <c r="C597" s="50" t="s">
        <v>264</v>
      </c>
      <c r="D597" s="50"/>
      <c r="E597" s="87">
        <v>41662</v>
      </c>
      <c r="F597" s="105">
        <v>41662</v>
      </c>
      <c r="G597" s="87" t="s">
        <v>107</v>
      </c>
      <c r="H597" s="88" t="s">
        <v>107</v>
      </c>
      <c r="I597" s="80" t="e">
        <f t="shared" si="26"/>
        <v>#VALUE!</v>
      </c>
      <c r="J597" s="89" t="e">
        <f t="shared" si="27"/>
        <v>#VALUE!</v>
      </c>
      <c r="M597" s="89">
        <f t="shared" si="28"/>
        <v>0</v>
      </c>
    </row>
    <row r="598" spans="1:13" x14ac:dyDescent="0.25">
      <c r="A598" s="40">
        <v>2523</v>
      </c>
      <c r="B598" s="43"/>
      <c r="C598" s="50" t="s">
        <v>265</v>
      </c>
      <c r="D598" s="50"/>
      <c r="E598" s="87">
        <v>46763</v>
      </c>
      <c r="F598" s="105">
        <v>46763</v>
      </c>
      <c r="G598" s="87" t="s">
        <v>107</v>
      </c>
      <c r="H598" s="88" t="s">
        <v>107</v>
      </c>
      <c r="I598" s="80" t="e">
        <f t="shared" si="26"/>
        <v>#VALUE!</v>
      </c>
      <c r="J598" s="89" t="e">
        <f t="shared" si="27"/>
        <v>#VALUE!</v>
      </c>
      <c r="M598" s="89">
        <f t="shared" si="28"/>
        <v>0</v>
      </c>
    </row>
    <row r="599" spans="1:13" ht="39" x14ac:dyDescent="0.25">
      <c r="A599" s="40">
        <v>3511</v>
      </c>
      <c r="B599" s="43"/>
      <c r="C599" s="50" t="s">
        <v>266</v>
      </c>
      <c r="D599" s="50"/>
      <c r="E599" s="87">
        <v>34840</v>
      </c>
      <c r="F599" s="105">
        <v>34840</v>
      </c>
      <c r="G599" s="87" t="s">
        <v>107</v>
      </c>
      <c r="H599" s="88" t="s">
        <v>107</v>
      </c>
      <c r="I599" s="80" t="e">
        <f t="shared" si="26"/>
        <v>#VALUE!</v>
      </c>
      <c r="J599" s="89" t="e">
        <f t="shared" si="27"/>
        <v>#VALUE!</v>
      </c>
      <c r="M599" s="89">
        <f t="shared" si="28"/>
        <v>0</v>
      </c>
    </row>
    <row r="600" spans="1:13" ht="39" x14ac:dyDescent="0.25">
      <c r="A600" s="40">
        <v>3512</v>
      </c>
      <c r="B600" s="43"/>
      <c r="C600" s="50" t="s">
        <v>267</v>
      </c>
      <c r="D600" s="50"/>
      <c r="E600" s="87">
        <v>33936</v>
      </c>
      <c r="F600" s="105">
        <v>33936</v>
      </c>
      <c r="G600" s="87" t="s">
        <v>107</v>
      </c>
      <c r="H600" s="88" t="s">
        <v>107</v>
      </c>
      <c r="I600" s="80" t="e">
        <f t="shared" si="26"/>
        <v>#VALUE!</v>
      </c>
      <c r="J600" s="89" t="e">
        <f t="shared" si="27"/>
        <v>#VALUE!</v>
      </c>
      <c r="M600" s="89">
        <f t="shared" si="28"/>
        <v>0</v>
      </c>
    </row>
    <row r="601" spans="1:13" x14ac:dyDescent="0.25">
      <c r="A601" s="40">
        <v>4132</v>
      </c>
      <c r="B601" s="43"/>
      <c r="C601" s="50" t="s">
        <v>268</v>
      </c>
      <c r="D601" s="50"/>
      <c r="E601" s="87">
        <v>24128</v>
      </c>
      <c r="F601" s="105">
        <v>24128</v>
      </c>
      <c r="G601" s="87" t="s">
        <v>107</v>
      </c>
      <c r="H601" s="88" t="s">
        <v>107</v>
      </c>
      <c r="I601" s="80" t="e">
        <f t="shared" si="26"/>
        <v>#VALUE!</v>
      </c>
      <c r="J601" s="89" t="e">
        <f t="shared" si="27"/>
        <v>#VALUE!</v>
      </c>
      <c r="M601" s="89">
        <f t="shared" si="28"/>
        <v>0</v>
      </c>
    </row>
    <row r="602" spans="1:13" x14ac:dyDescent="0.25">
      <c r="A602" s="40">
        <v>4311</v>
      </c>
      <c r="B602" s="43"/>
      <c r="C602" s="50" t="s">
        <v>111</v>
      </c>
      <c r="D602" s="50"/>
      <c r="E602" s="87">
        <v>36816</v>
      </c>
      <c r="F602" s="105">
        <v>36816</v>
      </c>
      <c r="G602" s="87" t="s">
        <v>107</v>
      </c>
      <c r="H602" s="88" t="s">
        <v>107</v>
      </c>
      <c r="I602" s="80" t="e">
        <f t="shared" si="26"/>
        <v>#VALUE!</v>
      </c>
      <c r="J602" s="89" t="e">
        <f t="shared" si="27"/>
        <v>#VALUE!</v>
      </c>
      <c r="M602" s="89">
        <f t="shared" si="28"/>
        <v>0</v>
      </c>
    </row>
    <row r="603" spans="1:13" x14ac:dyDescent="0.25">
      <c r="A603" s="44">
        <v>9000</v>
      </c>
      <c r="B603" s="41" t="s">
        <v>115</v>
      </c>
      <c r="C603" s="46" t="s">
        <v>116</v>
      </c>
      <c r="D603" s="46"/>
      <c r="E603" s="87">
        <v>15228</v>
      </c>
      <c r="F603" s="105">
        <v>15228</v>
      </c>
      <c r="G603" s="87" t="s">
        <v>107</v>
      </c>
      <c r="H603" s="88" t="s">
        <v>107</v>
      </c>
      <c r="I603" s="80" t="e">
        <f t="shared" si="26"/>
        <v>#VALUE!</v>
      </c>
      <c r="J603" s="89" t="e">
        <f t="shared" si="27"/>
        <v>#VALUE!</v>
      </c>
      <c r="M603" s="89">
        <f t="shared" si="28"/>
        <v>0</v>
      </c>
    </row>
    <row r="604" spans="1:13" ht="9.9499999999999993" customHeight="1" x14ac:dyDescent="0.25">
      <c r="A604" s="47"/>
      <c r="B604" s="45"/>
      <c r="C604" s="50"/>
      <c r="D604" s="50"/>
      <c r="E604" s="105"/>
      <c r="F604" s="105"/>
      <c r="G604" s="105"/>
      <c r="H604" s="88"/>
      <c r="I604" s="80">
        <f t="shared" si="26"/>
        <v>0</v>
      </c>
      <c r="J604" s="89">
        <f t="shared" si="27"/>
        <v>0</v>
      </c>
      <c r="M604" s="89">
        <f t="shared" si="28"/>
        <v>0</v>
      </c>
    </row>
    <row r="605" spans="1:13" x14ac:dyDescent="0.25">
      <c r="A605" s="36" t="s">
        <v>89</v>
      </c>
      <c r="B605" s="55"/>
      <c r="C605" s="38" t="s">
        <v>90</v>
      </c>
      <c r="D605" s="38"/>
      <c r="E605" s="80"/>
      <c r="F605" s="80"/>
      <c r="G605" s="80"/>
      <c r="H605" s="88"/>
      <c r="I605" s="80">
        <f t="shared" si="26"/>
        <v>0</v>
      </c>
      <c r="J605" s="89">
        <f t="shared" si="27"/>
        <v>0</v>
      </c>
      <c r="M605" s="89">
        <f t="shared" si="28"/>
        <v>0</v>
      </c>
    </row>
    <row r="606" spans="1:13" x14ac:dyDescent="0.25">
      <c r="A606" s="40">
        <v>2511</v>
      </c>
      <c r="B606" s="43"/>
      <c r="C606" s="50" t="s">
        <v>262</v>
      </c>
      <c r="D606" s="50"/>
      <c r="E606" s="87">
        <v>34449</v>
      </c>
      <c r="F606" s="105">
        <v>34449</v>
      </c>
      <c r="G606" s="87" t="s">
        <v>107</v>
      </c>
      <c r="H606" s="88" t="s">
        <v>107</v>
      </c>
      <c r="I606" s="80" t="e">
        <f t="shared" si="26"/>
        <v>#VALUE!</v>
      </c>
      <c r="J606" s="89" t="e">
        <f t="shared" si="27"/>
        <v>#VALUE!</v>
      </c>
      <c r="M606" s="89">
        <f t="shared" si="28"/>
        <v>0</v>
      </c>
    </row>
    <row r="607" spans="1:13" x14ac:dyDescent="0.25">
      <c r="A607" s="40">
        <v>2512</v>
      </c>
      <c r="B607" s="43"/>
      <c r="C607" s="50" t="s">
        <v>263</v>
      </c>
      <c r="D607" s="50"/>
      <c r="E607" s="87">
        <v>70561</v>
      </c>
      <c r="F607" s="105">
        <v>70561</v>
      </c>
      <c r="G607" s="87" t="s">
        <v>107</v>
      </c>
      <c r="H607" s="88" t="s">
        <v>107</v>
      </c>
      <c r="I607" s="80" t="e">
        <f t="shared" si="26"/>
        <v>#VALUE!</v>
      </c>
      <c r="J607" s="89" t="e">
        <f t="shared" si="27"/>
        <v>#VALUE!</v>
      </c>
      <c r="M607" s="89">
        <f t="shared" si="28"/>
        <v>0</v>
      </c>
    </row>
    <row r="608" spans="1:13" x14ac:dyDescent="0.25">
      <c r="A608" s="40">
        <v>2513</v>
      </c>
      <c r="B608" s="43"/>
      <c r="C608" s="50" t="s">
        <v>269</v>
      </c>
      <c r="D608" s="50"/>
      <c r="E608" s="87">
        <v>28039</v>
      </c>
      <c r="F608" s="105">
        <v>28039</v>
      </c>
      <c r="G608" s="87" t="s">
        <v>107</v>
      </c>
      <c r="H608" s="88" t="s">
        <v>107</v>
      </c>
      <c r="I608" s="80" t="e">
        <f t="shared" ref="I608:I671" si="30">F608-G608</f>
        <v>#VALUE!</v>
      </c>
      <c r="J608" s="89" t="e">
        <f t="shared" ref="J608:J671" si="31">F608-H608</f>
        <v>#VALUE!</v>
      </c>
      <c r="M608" s="89">
        <f t="shared" si="28"/>
        <v>0</v>
      </c>
    </row>
    <row r="609" spans="1:16" x14ac:dyDescent="0.25">
      <c r="A609" s="44">
        <v>2514</v>
      </c>
      <c r="B609" s="45"/>
      <c r="C609" s="50" t="s">
        <v>264</v>
      </c>
      <c r="D609" s="50"/>
      <c r="E609" s="87">
        <v>33867</v>
      </c>
      <c r="F609" s="105">
        <v>33867</v>
      </c>
      <c r="G609" s="87" t="s">
        <v>107</v>
      </c>
      <c r="H609" s="88" t="s">
        <v>107</v>
      </c>
      <c r="I609" s="80" t="e">
        <f t="shared" si="30"/>
        <v>#VALUE!</v>
      </c>
      <c r="J609" s="89" t="e">
        <f t="shared" si="31"/>
        <v>#VALUE!</v>
      </c>
      <c r="M609" s="89">
        <f t="shared" si="28"/>
        <v>0</v>
      </c>
    </row>
    <row r="610" spans="1:16" x14ac:dyDescent="0.25">
      <c r="A610" s="44">
        <v>2521</v>
      </c>
      <c r="B610" s="45"/>
      <c r="C610" s="50" t="s">
        <v>270</v>
      </c>
      <c r="D610" s="50"/>
      <c r="E610" s="87">
        <v>39895</v>
      </c>
      <c r="F610" s="105">
        <v>39895</v>
      </c>
      <c r="G610" s="87" t="s">
        <v>107</v>
      </c>
      <c r="H610" s="88" t="s">
        <v>107</v>
      </c>
      <c r="I610" s="80" t="e">
        <f t="shared" si="30"/>
        <v>#VALUE!</v>
      </c>
      <c r="J610" s="89" t="e">
        <f t="shared" si="31"/>
        <v>#VALUE!</v>
      </c>
      <c r="M610" s="89">
        <f t="shared" si="28"/>
        <v>0</v>
      </c>
    </row>
    <row r="611" spans="1:16" x14ac:dyDescent="0.25">
      <c r="A611" s="44">
        <v>2522</v>
      </c>
      <c r="B611" s="45"/>
      <c r="C611" s="50" t="s">
        <v>271</v>
      </c>
      <c r="D611" s="50"/>
      <c r="E611" s="87">
        <v>39682</v>
      </c>
      <c r="F611" s="105">
        <v>39682</v>
      </c>
      <c r="G611" s="87" t="s">
        <v>107</v>
      </c>
      <c r="H611" s="88" t="s">
        <v>107</v>
      </c>
      <c r="I611" s="80" t="e">
        <f t="shared" si="30"/>
        <v>#VALUE!</v>
      </c>
      <c r="J611" s="89" t="e">
        <f t="shared" si="31"/>
        <v>#VALUE!</v>
      </c>
      <c r="M611" s="89">
        <f t="shared" si="28"/>
        <v>0</v>
      </c>
    </row>
    <row r="612" spans="1:16" x14ac:dyDescent="0.25">
      <c r="A612" s="40">
        <v>2523</v>
      </c>
      <c r="B612" s="43"/>
      <c r="C612" s="50" t="s">
        <v>265</v>
      </c>
      <c r="D612" s="50"/>
      <c r="E612" s="87">
        <v>19577</v>
      </c>
      <c r="F612" s="105">
        <v>19577</v>
      </c>
      <c r="G612" s="87" t="s">
        <v>107</v>
      </c>
      <c r="H612" s="88" t="s">
        <v>107</v>
      </c>
      <c r="I612" s="80" t="e">
        <f t="shared" si="30"/>
        <v>#VALUE!</v>
      </c>
      <c r="J612" s="89" t="e">
        <f t="shared" si="31"/>
        <v>#VALUE!</v>
      </c>
      <c r="M612" s="89">
        <f t="shared" si="28"/>
        <v>0</v>
      </c>
    </row>
    <row r="613" spans="1:16" ht="39" x14ac:dyDescent="0.25">
      <c r="A613" s="40">
        <v>3511</v>
      </c>
      <c r="B613" s="43"/>
      <c r="C613" s="50" t="s">
        <v>266</v>
      </c>
      <c r="D613" s="50"/>
      <c r="E613" s="87">
        <v>46626</v>
      </c>
      <c r="F613" s="105">
        <v>46626</v>
      </c>
      <c r="G613" s="87" t="s">
        <v>107</v>
      </c>
      <c r="H613" s="88" t="s">
        <v>107</v>
      </c>
      <c r="I613" s="80" t="e">
        <f t="shared" si="30"/>
        <v>#VALUE!</v>
      </c>
      <c r="J613" s="89" t="e">
        <f t="shared" si="31"/>
        <v>#VALUE!</v>
      </c>
      <c r="M613" s="89">
        <f t="shared" si="28"/>
        <v>0</v>
      </c>
    </row>
    <row r="614" spans="1:16" ht="39" x14ac:dyDescent="0.25">
      <c r="A614" s="40">
        <v>3512</v>
      </c>
      <c r="B614" s="43"/>
      <c r="C614" s="50" t="s">
        <v>267</v>
      </c>
      <c r="D614" s="50"/>
      <c r="E614" s="87">
        <v>18945</v>
      </c>
      <c r="F614" s="105">
        <v>18945</v>
      </c>
      <c r="G614" s="87" t="s">
        <v>107</v>
      </c>
      <c r="H614" s="88" t="s">
        <v>107</v>
      </c>
      <c r="I614" s="80" t="e">
        <f t="shared" si="30"/>
        <v>#VALUE!</v>
      </c>
      <c r="J614" s="89" t="e">
        <f t="shared" si="31"/>
        <v>#VALUE!</v>
      </c>
      <c r="M614" s="89">
        <f t="shared" ref="M614:M677" si="32">E614-F614</f>
        <v>0</v>
      </c>
    </row>
    <row r="615" spans="1:16" x14ac:dyDescent="0.25">
      <c r="A615" s="40">
        <v>3514</v>
      </c>
      <c r="B615" s="43"/>
      <c r="C615" s="50" t="s">
        <v>272</v>
      </c>
      <c r="D615" s="50"/>
      <c r="E615" s="87">
        <v>26764</v>
      </c>
      <c r="F615" s="105">
        <v>26764</v>
      </c>
      <c r="G615" s="87" t="s">
        <v>107</v>
      </c>
      <c r="H615" s="88" t="s">
        <v>107</v>
      </c>
      <c r="I615" s="80" t="e">
        <f t="shared" si="30"/>
        <v>#VALUE!</v>
      </c>
      <c r="J615" s="89" t="e">
        <f t="shared" si="31"/>
        <v>#VALUE!</v>
      </c>
      <c r="M615" s="89">
        <f t="shared" si="32"/>
        <v>0</v>
      </c>
    </row>
    <row r="616" spans="1:16" x14ac:dyDescent="0.25">
      <c r="A616" s="40">
        <v>4132</v>
      </c>
      <c r="B616" s="43"/>
      <c r="C616" s="50" t="s">
        <v>268</v>
      </c>
      <c r="D616" s="50"/>
      <c r="E616" s="87">
        <v>14795</v>
      </c>
      <c r="F616" s="105">
        <v>14795</v>
      </c>
      <c r="G616" s="87" t="s">
        <v>107</v>
      </c>
      <c r="H616" s="88" t="s">
        <v>107</v>
      </c>
      <c r="I616" s="80" t="e">
        <f t="shared" si="30"/>
        <v>#VALUE!</v>
      </c>
      <c r="J616" s="89" t="e">
        <f t="shared" si="31"/>
        <v>#VALUE!</v>
      </c>
      <c r="M616" s="89">
        <f t="shared" si="32"/>
        <v>0</v>
      </c>
    </row>
    <row r="617" spans="1:16" x14ac:dyDescent="0.25">
      <c r="A617" s="44">
        <v>4311</v>
      </c>
      <c r="B617" s="41"/>
      <c r="C617" s="50" t="s">
        <v>111</v>
      </c>
      <c r="D617" s="50"/>
      <c r="E617" s="87">
        <v>32157</v>
      </c>
      <c r="F617" s="105">
        <v>32157</v>
      </c>
      <c r="G617" s="87" t="s">
        <v>107</v>
      </c>
      <c r="H617" s="88" t="s">
        <v>107</v>
      </c>
      <c r="I617" s="80" t="e">
        <f t="shared" si="30"/>
        <v>#VALUE!</v>
      </c>
      <c r="J617" s="89" t="e">
        <f t="shared" si="31"/>
        <v>#VALUE!</v>
      </c>
      <c r="M617" s="89">
        <f t="shared" si="32"/>
        <v>0</v>
      </c>
    </row>
    <row r="618" spans="1:16" x14ac:dyDescent="0.25">
      <c r="A618" s="44">
        <v>9000</v>
      </c>
      <c r="B618" s="41" t="s">
        <v>115</v>
      </c>
      <c r="C618" s="46" t="s">
        <v>116</v>
      </c>
      <c r="D618" s="46"/>
      <c r="E618" s="87">
        <v>11419</v>
      </c>
      <c r="F618" s="105">
        <v>11419</v>
      </c>
      <c r="G618" s="87" t="s">
        <v>107</v>
      </c>
      <c r="H618" s="88" t="s">
        <v>107</v>
      </c>
      <c r="I618" s="80" t="e">
        <f t="shared" si="30"/>
        <v>#VALUE!</v>
      </c>
      <c r="J618" s="89" t="e">
        <f t="shared" si="31"/>
        <v>#VALUE!</v>
      </c>
      <c r="M618" s="89">
        <f t="shared" si="32"/>
        <v>0</v>
      </c>
    </row>
    <row r="619" spans="1:16" ht="9.9499999999999993" customHeight="1" x14ac:dyDescent="0.25">
      <c r="A619" s="47"/>
      <c r="B619" s="45"/>
      <c r="C619" s="50"/>
      <c r="D619" s="50"/>
      <c r="E619" s="105"/>
      <c r="F619" s="105"/>
      <c r="G619" s="105"/>
      <c r="H619" s="88"/>
      <c r="I619" s="80">
        <f t="shared" si="30"/>
        <v>0</v>
      </c>
      <c r="J619" s="89">
        <f t="shared" si="31"/>
        <v>0</v>
      </c>
      <c r="M619" s="89">
        <f t="shared" si="32"/>
        <v>0</v>
      </c>
    </row>
    <row r="620" spans="1:16" ht="25.5" x14ac:dyDescent="0.25">
      <c r="A620" s="147" t="s">
        <v>79</v>
      </c>
      <c r="B620" s="148"/>
      <c r="C620" s="38" t="s">
        <v>80</v>
      </c>
      <c r="D620" s="38"/>
      <c r="E620" s="107"/>
      <c r="F620" s="107"/>
      <c r="G620" s="107"/>
      <c r="H620" s="88"/>
      <c r="I620" s="80">
        <f t="shared" si="30"/>
        <v>0</v>
      </c>
      <c r="J620" s="89">
        <f t="shared" si="31"/>
        <v>0</v>
      </c>
      <c r="M620" s="89">
        <f t="shared" si="32"/>
        <v>0</v>
      </c>
    </row>
    <row r="621" spans="1:16" s="136" customFormat="1" x14ac:dyDescent="0.25">
      <c r="A621" s="134">
        <v>212</v>
      </c>
      <c r="B621" s="135"/>
      <c r="C621" s="42" t="s">
        <v>362</v>
      </c>
      <c r="D621" s="42"/>
      <c r="E621" s="105"/>
      <c r="F621" s="105" t="s">
        <v>107</v>
      </c>
      <c r="G621" s="105">
        <v>23091</v>
      </c>
      <c r="H621" s="88" t="s">
        <v>107</v>
      </c>
      <c r="I621" s="80" t="e">
        <f t="shared" si="30"/>
        <v>#VALUE!</v>
      </c>
      <c r="J621" s="89" t="e">
        <f t="shared" si="31"/>
        <v>#VALUE!</v>
      </c>
      <c r="M621" s="89" t="e">
        <f t="shared" si="32"/>
        <v>#VALUE!</v>
      </c>
    </row>
    <row r="622" spans="1:16" s="136" customFormat="1" x14ac:dyDescent="0.25">
      <c r="A622" s="40">
        <v>2121</v>
      </c>
      <c r="B622" s="55"/>
      <c r="C622" s="42" t="s">
        <v>224</v>
      </c>
      <c r="D622" s="42"/>
      <c r="E622" s="87">
        <v>32525</v>
      </c>
      <c r="F622" s="105">
        <v>32525</v>
      </c>
      <c r="G622" s="87" t="s">
        <v>107</v>
      </c>
      <c r="H622" s="88" t="s">
        <v>107</v>
      </c>
      <c r="I622" s="80" t="e">
        <f t="shared" si="30"/>
        <v>#VALUE!</v>
      </c>
      <c r="J622" s="89" t="e">
        <f t="shared" si="31"/>
        <v>#VALUE!</v>
      </c>
      <c r="M622" s="89">
        <f t="shared" si="32"/>
        <v>0</v>
      </c>
      <c r="O622"/>
    </row>
    <row r="623" spans="1:16" s="136" customFormat="1" x14ac:dyDescent="0.25">
      <c r="A623" s="40" t="s">
        <v>390</v>
      </c>
      <c r="B623" s="43"/>
      <c r="C623" s="42" t="s">
        <v>391</v>
      </c>
      <c r="D623" s="42"/>
      <c r="E623" s="87">
        <v>44850</v>
      </c>
      <c r="F623" s="105">
        <v>44850</v>
      </c>
      <c r="G623" s="87" t="s">
        <v>107</v>
      </c>
      <c r="H623" s="88">
        <v>38017</v>
      </c>
      <c r="I623" s="80" t="e">
        <f t="shared" si="30"/>
        <v>#VALUE!</v>
      </c>
      <c r="J623" s="89">
        <f t="shared" si="31"/>
        <v>6833</v>
      </c>
      <c r="M623" s="89">
        <f t="shared" si="32"/>
        <v>0</v>
      </c>
      <c r="O623"/>
    </row>
    <row r="624" spans="1:16" x14ac:dyDescent="0.25">
      <c r="A624" s="40">
        <v>2411</v>
      </c>
      <c r="B624" s="43"/>
      <c r="C624" s="42" t="s">
        <v>219</v>
      </c>
      <c r="D624" s="42"/>
      <c r="E624" s="105">
        <v>41851</v>
      </c>
      <c r="F624" s="112">
        <v>41851</v>
      </c>
      <c r="G624" s="105">
        <v>28091</v>
      </c>
      <c r="H624" s="88">
        <v>26797</v>
      </c>
      <c r="I624" s="121">
        <f t="shared" si="30"/>
        <v>13760</v>
      </c>
      <c r="J624" s="122">
        <f t="shared" si="31"/>
        <v>15054</v>
      </c>
      <c r="M624" s="89">
        <f t="shared" si="32"/>
        <v>0</v>
      </c>
      <c r="P624" s="136"/>
    </row>
    <row r="625" spans="1:16" x14ac:dyDescent="0.25">
      <c r="A625" s="40">
        <v>2631</v>
      </c>
      <c r="B625" s="43"/>
      <c r="C625" s="42" t="s">
        <v>273</v>
      </c>
      <c r="D625" s="42"/>
      <c r="E625" s="105">
        <v>44052</v>
      </c>
      <c r="F625" s="112">
        <v>44052</v>
      </c>
      <c r="G625" s="105">
        <v>35109</v>
      </c>
      <c r="H625" s="88">
        <v>37997</v>
      </c>
      <c r="I625" s="121">
        <f t="shared" si="30"/>
        <v>8943</v>
      </c>
      <c r="J625" s="122">
        <f t="shared" si="31"/>
        <v>6055</v>
      </c>
      <c r="K625" t="s">
        <v>392</v>
      </c>
      <c r="M625" s="89">
        <f t="shared" si="32"/>
        <v>0</v>
      </c>
      <c r="P625" s="136"/>
    </row>
    <row r="626" spans="1:16" x14ac:dyDescent="0.25">
      <c r="A626" s="40">
        <v>3311</v>
      </c>
      <c r="B626" s="43"/>
      <c r="C626" s="117" t="s">
        <v>274</v>
      </c>
      <c r="D626" s="42"/>
      <c r="E626" s="105">
        <v>32296</v>
      </c>
      <c r="F626" s="109">
        <v>32296</v>
      </c>
      <c r="G626" s="105">
        <v>39076</v>
      </c>
      <c r="H626" s="88">
        <v>46903</v>
      </c>
      <c r="I626" s="80">
        <f t="shared" si="30"/>
        <v>-6780</v>
      </c>
      <c r="J626" s="89">
        <f t="shared" si="31"/>
        <v>-14607</v>
      </c>
      <c r="M626" s="89">
        <f t="shared" si="32"/>
        <v>0</v>
      </c>
      <c r="P626" s="136"/>
    </row>
    <row r="627" spans="1:16" x14ac:dyDescent="0.25">
      <c r="A627" s="40">
        <v>3312</v>
      </c>
      <c r="B627" s="43"/>
      <c r="C627" s="42" t="s">
        <v>275</v>
      </c>
      <c r="D627" s="42"/>
      <c r="E627" s="105">
        <v>21859</v>
      </c>
      <c r="F627" s="105">
        <v>21859</v>
      </c>
      <c r="G627" s="105">
        <v>18439</v>
      </c>
      <c r="H627" s="88" t="s">
        <v>107</v>
      </c>
      <c r="I627" s="80">
        <f t="shared" si="30"/>
        <v>3420</v>
      </c>
      <c r="J627" s="89" t="e">
        <f t="shared" si="31"/>
        <v>#VALUE!</v>
      </c>
      <c r="M627" s="89">
        <f t="shared" si="32"/>
        <v>0</v>
      </c>
      <c r="P627" s="136"/>
    </row>
    <row r="628" spans="1:16" x14ac:dyDescent="0.25">
      <c r="A628" s="40">
        <v>3313</v>
      </c>
      <c r="B628" s="43"/>
      <c r="C628" s="42" t="s">
        <v>276</v>
      </c>
      <c r="D628" s="42"/>
      <c r="E628" s="105">
        <v>24607</v>
      </c>
      <c r="F628" s="105">
        <v>24607</v>
      </c>
      <c r="G628" s="105">
        <v>19303</v>
      </c>
      <c r="H628" s="88">
        <v>16516</v>
      </c>
      <c r="I628" s="80">
        <f t="shared" si="30"/>
        <v>5304</v>
      </c>
      <c r="J628" s="89">
        <f t="shared" si="31"/>
        <v>8091</v>
      </c>
      <c r="M628" s="89">
        <f t="shared" si="32"/>
        <v>0</v>
      </c>
      <c r="P628" s="136"/>
    </row>
    <row r="629" spans="1:16" x14ac:dyDescent="0.25">
      <c r="A629" s="40">
        <v>4211</v>
      </c>
      <c r="B629" s="43"/>
      <c r="C629" s="42" t="s">
        <v>277</v>
      </c>
      <c r="D629" s="42"/>
      <c r="E629" s="105">
        <v>22329</v>
      </c>
      <c r="F629" s="105">
        <v>22329</v>
      </c>
      <c r="G629" s="105">
        <v>22373</v>
      </c>
      <c r="H629" s="88">
        <v>18648</v>
      </c>
      <c r="I629" s="80">
        <f t="shared" si="30"/>
        <v>-44</v>
      </c>
      <c r="J629" s="89">
        <f t="shared" si="31"/>
        <v>3681</v>
      </c>
      <c r="M629" s="89">
        <f t="shared" si="32"/>
        <v>0</v>
      </c>
      <c r="P629" s="136"/>
    </row>
    <row r="630" spans="1:16" x14ac:dyDescent="0.25">
      <c r="A630" s="40">
        <v>4214</v>
      </c>
      <c r="B630" s="43"/>
      <c r="C630" s="42" t="s">
        <v>278</v>
      </c>
      <c r="D630" s="42"/>
      <c r="E630" s="105">
        <v>16572</v>
      </c>
      <c r="F630" s="105">
        <v>16572</v>
      </c>
      <c r="G630" s="105">
        <v>14064</v>
      </c>
      <c r="H630" s="88">
        <v>17150</v>
      </c>
      <c r="I630" s="80">
        <f t="shared" si="30"/>
        <v>2508</v>
      </c>
      <c r="J630" s="89">
        <f t="shared" si="31"/>
        <v>-578</v>
      </c>
      <c r="M630" s="89">
        <f t="shared" si="32"/>
        <v>0</v>
      </c>
      <c r="P630" s="136"/>
    </row>
    <row r="631" spans="1:16" x14ac:dyDescent="0.25">
      <c r="A631" s="40">
        <v>4222</v>
      </c>
      <c r="B631" s="43"/>
      <c r="C631" s="42" t="s">
        <v>204</v>
      </c>
      <c r="D631" s="42"/>
      <c r="E631" s="105">
        <v>17975</v>
      </c>
      <c r="F631" s="105">
        <v>17975</v>
      </c>
      <c r="G631" s="105">
        <v>16806</v>
      </c>
      <c r="H631" s="88">
        <v>23239</v>
      </c>
      <c r="I631" s="80">
        <f t="shared" si="30"/>
        <v>1169</v>
      </c>
      <c r="J631" s="89">
        <f t="shared" si="31"/>
        <v>-5264</v>
      </c>
      <c r="M631" s="89">
        <f t="shared" si="32"/>
        <v>0</v>
      </c>
      <c r="P631" s="136"/>
    </row>
    <row r="632" spans="1:16" x14ac:dyDescent="0.25">
      <c r="A632" s="44">
        <v>4311</v>
      </c>
      <c r="B632" s="45"/>
      <c r="C632" s="46" t="s">
        <v>111</v>
      </c>
      <c r="D632" s="46"/>
      <c r="E632" s="105">
        <v>19611</v>
      </c>
      <c r="F632" s="105">
        <v>19611</v>
      </c>
      <c r="G632" s="105">
        <v>19095</v>
      </c>
      <c r="H632" s="88">
        <v>16533</v>
      </c>
      <c r="I632" s="80">
        <f t="shared" si="30"/>
        <v>516</v>
      </c>
      <c r="J632" s="89">
        <f t="shared" si="31"/>
        <v>3078</v>
      </c>
      <c r="M632" s="89">
        <f t="shared" si="32"/>
        <v>0</v>
      </c>
      <c r="P632" s="136"/>
    </row>
    <row r="633" spans="1:16" x14ac:dyDescent="0.25">
      <c r="A633" s="44">
        <v>4312</v>
      </c>
      <c r="B633" s="41"/>
      <c r="C633" s="46" t="s">
        <v>279</v>
      </c>
      <c r="D633" s="46"/>
      <c r="E633" s="105">
        <v>20865</v>
      </c>
      <c r="F633" s="112">
        <v>20865</v>
      </c>
      <c r="G633" s="105">
        <v>14365</v>
      </c>
      <c r="H633" s="88">
        <v>19949</v>
      </c>
      <c r="I633" s="80">
        <f t="shared" si="30"/>
        <v>6500</v>
      </c>
      <c r="J633" s="89">
        <f t="shared" si="31"/>
        <v>916</v>
      </c>
      <c r="M633" s="89">
        <f t="shared" si="32"/>
        <v>0</v>
      </c>
      <c r="P633" s="136"/>
    </row>
    <row r="634" spans="1:16" x14ac:dyDescent="0.25">
      <c r="A634" s="44">
        <v>9000</v>
      </c>
      <c r="B634" s="41" t="s">
        <v>115</v>
      </c>
      <c r="C634" s="46" t="s">
        <v>116</v>
      </c>
      <c r="D634" s="46"/>
      <c r="E634" s="87">
        <v>11439</v>
      </c>
      <c r="F634" s="105">
        <v>11439</v>
      </c>
      <c r="G634" s="87" t="s">
        <v>107</v>
      </c>
      <c r="H634" s="88" t="s">
        <v>107</v>
      </c>
      <c r="I634" s="80" t="e">
        <f t="shared" si="30"/>
        <v>#VALUE!</v>
      </c>
      <c r="J634" s="89" t="e">
        <f t="shared" si="31"/>
        <v>#VALUE!</v>
      </c>
      <c r="M634" s="89">
        <f t="shared" si="32"/>
        <v>0</v>
      </c>
      <c r="P634" s="136"/>
    </row>
    <row r="635" spans="1:16" ht="25.5" x14ac:dyDescent="0.25">
      <c r="A635" s="44">
        <v>9400</v>
      </c>
      <c r="B635" s="41" t="s">
        <v>115</v>
      </c>
      <c r="C635" s="46" t="s">
        <v>340</v>
      </c>
      <c r="D635" s="46"/>
      <c r="E635" s="105"/>
      <c r="F635" s="87" t="s">
        <v>107</v>
      </c>
      <c r="G635" s="105">
        <v>9945</v>
      </c>
      <c r="H635" s="88">
        <v>10997</v>
      </c>
      <c r="I635" s="80" t="e">
        <f t="shared" si="30"/>
        <v>#VALUE!</v>
      </c>
      <c r="J635" s="89" t="e">
        <f t="shared" si="31"/>
        <v>#VALUE!</v>
      </c>
      <c r="M635" s="89" t="e">
        <f t="shared" si="32"/>
        <v>#VALUE!</v>
      </c>
    </row>
    <row r="636" spans="1:16" ht="9.9499999999999993" customHeight="1" x14ac:dyDescent="0.25">
      <c r="A636" s="47"/>
      <c r="B636" s="45"/>
      <c r="C636" s="46"/>
      <c r="D636" s="46"/>
      <c r="E636" s="105"/>
      <c r="F636" s="105"/>
      <c r="G636" s="105"/>
      <c r="H636" s="88"/>
      <c r="I636" s="80">
        <f t="shared" si="30"/>
        <v>0</v>
      </c>
      <c r="J636" s="89">
        <f t="shared" si="31"/>
        <v>0</v>
      </c>
      <c r="M636" s="89">
        <f t="shared" si="32"/>
        <v>0</v>
      </c>
    </row>
    <row r="637" spans="1:16" ht="25.5" x14ac:dyDescent="0.25">
      <c r="A637" s="36" t="s">
        <v>37</v>
      </c>
      <c r="B637" s="55"/>
      <c r="C637" s="38" t="s">
        <v>393</v>
      </c>
      <c r="D637" s="38"/>
      <c r="E637" s="107"/>
      <c r="F637" s="107"/>
      <c r="G637" s="107"/>
      <c r="H637" s="88"/>
      <c r="I637" s="80">
        <f t="shared" si="30"/>
        <v>0</v>
      </c>
      <c r="J637" s="89">
        <f t="shared" si="31"/>
        <v>0</v>
      </c>
      <c r="M637" s="89">
        <f t="shared" si="32"/>
        <v>0</v>
      </c>
    </row>
    <row r="638" spans="1:16" x14ac:dyDescent="0.25">
      <c r="A638" s="40">
        <v>212</v>
      </c>
      <c r="B638" s="43"/>
      <c r="C638" s="42" t="s">
        <v>362</v>
      </c>
      <c r="D638" s="42"/>
      <c r="E638" s="87" t="s">
        <v>107</v>
      </c>
      <c r="F638" s="87" t="s">
        <v>107</v>
      </c>
      <c r="G638" s="105">
        <v>63368</v>
      </c>
      <c r="H638" s="88" t="s">
        <v>107</v>
      </c>
      <c r="I638" s="80" t="e">
        <f t="shared" si="30"/>
        <v>#VALUE!</v>
      </c>
      <c r="J638" s="89" t="e">
        <f t="shared" si="31"/>
        <v>#VALUE!</v>
      </c>
      <c r="M638" s="89" t="e">
        <f t="shared" si="32"/>
        <v>#VALUE!</v>
      </c>
    </row>
    <row r="639" spans="1:16" x14ac:dyDescent="0.25">
      <c r="A639" s="40">
        <v>2121</v>
      </c>
      <c r="B639" s="43"/>
      <c r="C639" s="42" t="s">
        <v>280</v>
      </c>
      <c r="D639" s="42"/>
      <c r="E639" s="87">
        <v>69553</v>
      </c>
      <c r="F639" s="105">
        <v>69553</v>
      </c>
      <c r="G639" s="87" t="s">
        <v>107</v>
      </c>
      <c r="H639" s="88">
        <v>62237</v>
      </c>
      <c r="I639" s="80" t="e">
        <f t="shared" si="30"/>
        <v>#VALUE!</v>
      </c>
      <c r="J639" s="89">
        <f t="shared" si="31"/>
        <v>7316</v>
      </c>
      <c r="M639" s="89">
        <f t="shared" si="32"/>
        <v>0</v>
      </c>
      <c r="P639" s="136"/>
    </row>
    <row r="640" spans="1:16" x14ac:dyDescent="0.25">
      <c r="A640" s="40">
        <v>2122</v>
      </c>
      <c r="B640" s="43"/>
      <c r="C640" s="42" t="s">
        <v>391</v>
      </c>
      <c r="D640" s="42"/>
      <c r="E640" s="87">
        <v>51689</v>
      </c>
      <c r="F640" s="112">
        <v>51689</v>
      </c>
      <c r="G640" s="87" t="s">
        <v>107</v>
      </c>
      <c r="H640" s="88">
        <v>23364</v>
      </c>
      <c r="I640" s="80" t="e">
        <f t="shared" si="30"/>
        <v>#VALUE!</v>
      </c>
      <c r="J640" s="122">
        <f t="shared" si="31"/>
        <v>28325</v>
      </c>
      <c r="M640" s="89">
        <f t="shared" si="32"/>
        <v>0</v>
      </c>
      <c r="P640" s="136"/>
    </row>
    <row r="641" spans="1:16" x14ac:dyDescent="0.25">
      <c r="A641" s="40">
        <v>2411</v>
      </c>
      <c r="B641" s="43"/>
      <c r="C641" s="42" t="s">
        <v>219</v>
      </c>
      <c r="D641" s="42"/>
      <c r="E641" s="105">
        <v>48964</v>
      </c>
      <c r="F641" s="112">
        <v>48964</v>
      </c>
      <c r="G641" s="105">
        <v>31663</v>
      </c>
      <c r="H641" s="88">
        <v>46038</v>
      </c>
      <c r="I641" s="80">
        <f t="shared" si="30"/>
        <v>17301</v>
      </c>
      <c r="J641" s="89">
        <f t="shared" si="31"/>
        <v>2926</v>
      </c>
      <c r="M641" s="89">
        <f t="shared" si="32"/>
        <v>0</v>
      </c>
      <c r="P641" s="136"/>
    </row>
    <row r="642" spans="1:16" x14ac:dyDescent="0.25">
      <c r="A642" s="40">
        <v>2412</v>
      </c>
      <c r="B642" s="43"/>
      <c r="C642" s="42" t="s">
        <v>281</v>
      </c>
      <c r="D642" s="42"/>
      <c r="E642" s="87">
        <v>45179</v>
      </c>
      <c r="F642" s="105">
        <v>45179</v>
      </c>
      <c r="G642" s="87" t="s">
        <v>107</v>
      </c>
      <c r="H642" s="88" t="s">
        <v>107</v>
      </c>
      <c r="I642" s="80" t="e">
        <f t="shared" si="30"/>
        <v>#VALUE!</v>
      </c>
      <c r="J642" s="89" t="e">
        <f t="shared" si="31"/>
        <v>#VALUE!</v>
      </c>
      <c r="M642" s="89">
        <f t="shared" si="32"/>
        <v>0</v>
      </c>
      <c r="P642" s="136"/>
    </row>
    <row r="643" spans="1:16" x14ac:dyDescent="0.25">
      <c r="A643" s="40">
        <v>2514</v>
      </c>
      <c r="B643" s="43"/>
      <c r="C643" s="42" t="s">
        <v>264</v>
      </c>
      <c r="D643" s="42"/>
      <c r="E643" s="105">
        <v>58623</v>
      </c>
      <c r="F643" s="112">
        <v>58623</v>
      </c>
      <c r="G643" s="105">
        <v>43226</v>
      </c>
      <c r="H643" s="88">
        <v>40997</v>
      </c>
      <c r="I643" s="121">
        <f t="shared" si="30"/>
        <v>15397</v>
      </c>
      <c r="J643" s="122">
        <f t="shared" si="31"/>
        <v>17626</v>
      </c>
      <c r="M643" s="89">
        <f t="shared" si="32"/>
        <v>0</v>
      </c>
      <c r="P643" s="136"/>
    </row>
    <row r="644" spans="1:16" x14ac:dyDescent="0.25">
      <c r="A644" s="40">
        <v>3313</v>
      </c>
      <c r="B644" s="43"/>
      <c r="C644" s="42" t="s">
        <v>276</v>
      </c>
      <c r="D644" s="42"/>
      <c r="E644" s="105">
        <v>28079</v>
      </c>
      <c r="F644" s="105">
        <v>28079</v>
      </c>
      <c r="G644" s="105">
        <v>24485</v>
      </c>
      <c r="H644" s="88" t="s">
        <v>107</v>
      </c>
      <c r="I644" s="80">
        <f t="shared" si="30"/>
        <v>3594</v>
      </c>
      <c r="J644" s="89" t="e">
        <f t="shared" si="31"/>
        <v>#VALUE!</v>
      </c>
      <c r="M644" s="89">
        <f t="shared" si="32"/>
        <v>0</v>
      </c>
      <c r="P644" s="136"/>
    </row>
    <row r="645" spans="1:16" x14ac:dyDescent="0.25">
      <c r="A645" s="40">
        <v>3315</v>
      </c>
      <c r="B645" s="43"/>
      <c r="C645" s="42" t="s">
        <v>282</v>
      </c>
      <c r="D645" s="42"/>
      <c r="E645" s="105">
        <v>25946</v>
      </c>
      <c r="F645" s="105">
        <v>25946</v>
      </c>
      <c r="G645" s="105">
        <v>22671</v>
      </c>
      <c r="H645" s="88">
        <v>24837</v>
      </c>
      <c r="I645" s="80">
        <f t="shared" si="30"/>
        <v>3275</v>
      </c>
      <c r="J645" s="89">
        <f t="shared" si="31"/>
        <v>1109</v>
      </c>
      <c r="M645" s="89">
        <f t="shared" si="32"/>
        <v>0</v>
      </c>
      <c r="P645" s="136"/>
    </row>
    <row r="646" spans="1:16" x14ac:dyDescent="0.25">
      <c r="A646" s="40">
        <v>3321</v>
      </c>
      <c r="B646" s="43"/>
      <c r="C646" s="42" t="s">
        <v>283</v>
      </c>
      <c r="D646" s="42"/>
      <c r="E646" s="105">
        <v>31469</v>
      </c>
      <c r="F646" s="105">
        <v>31469</v>
      </c>
      <c r="G646" s="105">
        <v>26352</v>
      </c>
      <c r="H646" s="88">
        <v>28861</v>
      </c>
      <c r="I646" s="80">
        <f t="shared" si="30"/>
        <v>5117</v>
      </c>
      <c r="J646" s="89">
        <f t="shared" si="31"/>
        <v>2608</v>
      </c>
      <c r="M646" s="89">
        <f t="shared" si="32"/>
        <v>0</v>
      </c>
      <c r="P646" s="136"/>
    </row>
    <row r="647" spans="1:16" x14ac:dyDescent="0.25">
      <c r="A647" s="40">
        <v>4214</v>
      </c>
      <c r="B647" s="43"/>
      <c r="C647" s="42" t="s">
        <v>278</v>
      </c>
      <c r="D647" s="42"/>
      <c r="E647" s="105">
        <v>20830</v>
      </c>
      <c r="F647" s="105">
        <v>20830</v>
      </c>
      <c r="G647" s="105">
        <v>17924</v>
      </c>
      <c r="H647" s="88">
        <v>22264</v>
      </c>
      <c r="I647" s="80">
        <f t="shared" si="30"/>
        <v>2906</v>
      </c>
      <c r="J647" s="89">
        <f t="shared" si="31"/>
        <v>-1434</v>
      </c>
      <c r="M647" s="89">
        <f t="shared" si="32"/>
        <v>0</v>
      </c>
      <c r="P647" s="136"/>
    </row>
    <row r="648" spans="1:16" x14ac:dyDescent="0.25">
      <c r="A648" s="40">
        <v>4222</v>
      </c>
      <c r="B648" s="43"/>
      <c r="C648" s="42" t="s">
        <v>204</v>
      </c>
      <c r="D648" s="42"/>
      <c r="E648" s="105">
        <v>29342</v>
      </c>
      <c r="F648" s="112">
        <v>29342</v>
      </c>
      <c r="G648" s="105">
        <v>21253</v>
      </c>
      <c r="H648" s="88">
        <v>25891</v>
      </c>
      <c r="I648" s="80">
        <f t="shared" si="30"/>
        <v>8089</v>
      </c>
      <c r="J648" s="89">
        <f t="shared" si="31"/>
        <v>3451</v>
      </c>
      <c r="M648" s="89">
        <f t="shared" si="32"/>
        <v>0</v>
      </c>
      <c r="P648" s="136"/>
    </row>
    <row r="649" spans="1:16" x14ac:dyDescent="0.25">
      <c r="A649" s="44">
        <v>4311</v>
      </c>
      <c r="B649" s="45"/>
      <c r="C649" s="46" t="s">
        <v>111</v>
      </c>
      <c r="D649" s="46"/>
      <c r="E649" s="105">
        <v>23009</v>
      </c>
      <c r="F649" s="112">
        <v>23009</v>
      </c>
      <c r="G649" s="105">
        <v>21720</v>
      </c>
      <c r="H649" s="88">
        <v>21859</v>
      </c>
      <c r="I649" s="80">
        <f t="shared" si="30"/>
        <v>1289</v>
      </c>
      <c r="J649" s="89">
        <f t="shared" si="31"/>
        <v>1150</v>
      </c>
      <c r="M649" s="89">
        <f t="shared" si="32"/>
        <v>0</v>
      </c>
      <c r="P649" s="136"/>
    </row>
    <row r="650" spans="1:16" x14ac:dyDescent="0.25">
      <c r="A650" s="44">
        <v>4312</v>
      </c>
      <c r="B650" s="41"/>
      <c r="C650" s="46" t="s">
        <v>279</v>
      </c>
      <c r="D650" s="46"/>
      <c r="E650" s="105">
        <v>21722</v>
      </c>
      <c r="F650" s="105">
        <v>21722</v>
      </c>
      <c r="G650" s="105">
        <v>23769</v>
      </c>
      <c r="H650" s="88">
        <v>20891</v>
      </c>
      <c r="I650" s="80">
        <f t="shared" si="30"/>
        <v>-2047</v>
      </c>
      <c r="J650" s="89">
        <f t="shared" si="31"/>
        <v>831</v>
      </c>
      <c r="M650" s="89">
        <f t="shared" si="32"/>
        <v>0</v>
      </c>
      <c r="P650" s="136"/>
    </row>
    <row r="651" spans="1:16" x14ac:dyDescent="0.25">
      <c r="A651" s="44">
        <v>9000</v>
      </c>
      <c r="B651" s="41" t="s">
        <v>115</v>
      </c>
      <c r="C651" s="46" t="s">
        <v>116</v>
      </c>
      <c r="D651" s="46"/>
      <c r="E651" s="87">
        <v>13350</v>
      </c>
      <c r="F651" s="105">
        <v>13350</v>
      </c>
      <c r="G651" s="87" t="s">
        <v>107</v>
      </c>
      <c r="H651" s="88" t="s">
        <v>107</v>
      </c>
      <c r="I651" s="80" t="e">
        <f t="shared" si="30"/>
        <v>#VALUE!</v>
      </c>
      <c r="J651" s="89" t="e">
        <f t="shared" si="31"/>
        <v>#VALUE!</v>
      </c>
      <c r="M651" s="89">
        <f t="shared" si="32"/>
        <v>0</v>
      </c>
      <c r="P651" s="136"/>
    </row>
    <row r="652" spans="1:16" ht="25.5" x14ac:dyDescent="0.25">
      <c r="A652" s="44">
        <v>9400</v>
      </c>
      <c r="B652" s="41" t="s">
        <v>115</v>
      </c>
      <c r="C652" s="46" t="s">
        <v>340</v>
      </c>
      <c r="D652" s="46"/>
      <c r="E652" s="105"/>
      <c r="F652" s="87" t="s">
        <v>107</v>
      </c>
      <c r="G652" s="105">
        <v>13303</v>
      </c>
      <c r="H652" s="88">
        <v>14119</v>
      </c>
      <c r="I652" s="80" t="e">
        <f t="shared" si="30"/>
        <v>#VALUE!</v>
      </c>
      <c r="J652" s="89" t="e">
        <f t="shared" si="31"/>
        <v>#VALUE!</v>
      </c>
      <c r="M652" s="89" t="e">
        <f t="shared" si="32"/>
        <v>#VALUE!</v>
      </c>
    </row>
    <row r="653" spans="1:16" ht="9.9499999999999993" customHeight="1" x14ac:dyDescent="0.25">
      <c r="A653" s="47"/>
      <c r="B653" s="45"/>
      <c r="C653" s="46"/>
      <c r="D653" s="46"/>
      <c r="E653" s="105"/>
      <c r="F653" s="105"/>
      <c r="G653" s="105"/>
      <c r="H653" s="88"/>
      <c r="I653" s="80">
        <f t="shared" si="30"/>
        <v>0</v>
      </c>
      <c r="J653" s="89">
        <f t="shared" si="31"/>
        <v>0</v>
      </c>
      <c r="M653" s="89">
        <f t="shared" si="32"/>
        <v>0</v>
      </c>
    </row>
    <row r="654" spans="1:16" x14ac:dyDescent="0.25">
      <c r="A654" s="36" t="s">
        <v>38</v>
      </c>
      <c r="B654" s="55"/>
      <c r="C654" s="38" t="s">
        <v>284</v>
      </c>
      <c r="D654" s="38"/>
      <c r="E654" s="107"/>
      <c r="F654" s="107"/>
      <c r="G654" s="107"/>
      <c r="H654" s="88"/>
      <c r="I654" s="80">
        <f t="shared" si="30"/>
        <v>0</v>
      </c>
      <c r="J654" s="89">
        <f t="shared" si="31"/>
        <v>0</v>
      </c>
      <c r="M654" s="89">
        <f t="shared" si="32"/>
        <v>0</v>
      </c>
    </row>
    <row r="655" spans="1:16" x14ac:dyDescent="0.25">
      <c r="A655" s="40">
        <v>2142</v>
      </c>
      <c r="B655" s="43"/>
      <c r="C655" s="42" t="s">
        <v>207</v>
      </c>
      <c r="D655" s="42"/>
      <c r="E655" s="87">
        <v>39024</v>
      </c>
      <c r="F655" s="105">
        <v>39024</v>
      </c>
      <c r="G655" s="87" t="s">
        <v>107</v>
      </c>
      <c r="H655" s="88" t="s">
        <v>107</v>
      </c>
      <c r="I655" s="80" t="e">
        <f t="shared" si="30"/>
        <v>#VALUE!</v>
      </c>
      <c r="J655" s="89" t="e">
        <f t="shared" si="31"/>
        <v>#VALUE!</v>
      </c>
      <c r="M655" s="89">
        <f t="shared" si="32"/>
        <v>0</v>
      </c>
    </row>
    <row r="656" spans="1:16" x14ac:dyDescent="0.25">
      <c r="A656" s="40">
        <v>2411</v>
      </c>
      <c r="B656" s="43"/>
      <c r="C656" s="42" t="s">
        <v>219</v>
      </c>
      <c r="D656" s="42"/>
      <c r="E656" s="87">
        <v>35165</v>
      </c>
      <c r="F656" s="105">
        <v>35165</v>
      </c>
      <c r="G656" s="87" t="s">
        <v>107</v>
      </c>
      <c r="H656" s="88" t="s">
        <v>107</v>
      </c>
      <c r="I656" s="80" t="e">
        <f t="shared" si="30"/>
        <v>#VALUE!</v>
      </c>
      <c r="J656" s="89" t="e">
        <f t="shared" si="31"/>
        <v>#VALUE!</v>
      </c>
      <c r="M656" s="89">
        <f t="shared" si="32"/>
        <v>0</v>
      </c>
    </row>
    <row r="657" spans="1:13" x14ac:dyDescent="0.25">
      <c r="A657" s="40">
        <v>2431</v>
      </c>
      <c r="B657" s="43"/>
      <c r="C657" s="42" t="s">
        <v>220</v>
      </c>
      <c r="D657" s="42"/>
      <c r="E657" s="87">
        <v>33953</v>
      </c>
      <c r="F657" s="105">
        <v>33953</v>
      </c>
      <c r="G657" s="87" t="s">
        <v>107</v>
      </c>
      <c r="H657" s="88" t="s">
        <v>107</v>
      </c>
      <c r="I657" s="80" t="e">
        <f t="shared" si="30"/>
        <v>#VALUE!</v>
      </c>
      <c r="J657" s="89" t="e">
        <f t="shared" si="31"/>
        <v>#VALUE!</v>
      </c>
      <c r="M657" s="89">
        <f t="shared" si="32"/>
        <v>0</v>
      </c>
    </row>
    <row r="658" spans="1:13" x14ac:dyDescent="0.25">
      <c r="A658" s="40">
        <v>3315</v>
      </c>
      <c r="B658" s="43"/>
      <c r="C658" s="42" t="s">
        <v>285</v>
      </c>
      <c r="D658" s="42"/>
      <c r="E658" s="87">
        <v>29176</v>
      </c>
      <c r="F658" s="105">
        <v>29176</v>
      </c>
      <c r="G658" s="87" t="s">
        <v>107</v>
      </c>
      <c r="H658" s="88" t="s">
        <v>107</v>
      </c>
      <c r="I658" s="80" t="e">
        <f t="shared" si="30"/>
        <v>#VALUE!</v>
      </c>
      <c r="J658" s="89" t="e">
        <f t="shared" si="31"/>
        <v>#VALUE!</v>
      </c>
      <c r="M658" s="89">
        <f t="shared" si="32"/>
        <v>0</v>
      </c>
    </row>
    <row r="659" spans="1:13" ht="26.25" x14ac:dyDescent="0.25">
      <c r="A659" s="40">
        <v>3334</v>
      </c>
      <c r="B659" s="43"/>
      <c r="C659" s="50" t="s">
        <v>394</v>
      </c>
      <c r="D659" s="50"/>
      <c r="E659" s="105">
        <v>34193</v>
      </c>
      <c r="F659" s="109">
        <v>34193</v>
      </c>
      <c r="G659" s="105">
        <v>29892</v>
      </c>
      <c r="H659" s="88">
        <v>46428</v>
      </c>
      <c r="I659" s="80">
        <f t="shared" si="30"/>
        <v>4301</v>
      </c>
      <c r="J659" s="89">
        <f t="shared" si="31"/>
        <v>-12235</v>
      </c>
      <c r="M659" s="89">
        <f t="shared" si="32"/>
        <v>0</v>
      </c>
    </row>
    <row r="660" spans="1:13" x14ac:dyDescent="0.25">
      <c r="A660" s="40">
        <v>4214</v>
      </c>
      <c r="B660" s="43"/>
      <c r="C660" s="42" t="s">
        <v>203</v>
      </c>
      <c r="D660" s="42"/>
      <c r="E660" s="87">
        <v>18334</v>
      </c>
      <c r="F660" s="105">
        <v>18334</v>
      </c>
      <c r="G660" s="87" t="s">
        <v>107</v>
      </c>
      <c r="H660" s="88" t="s">
        <v>107</v>
      </c>
      <c r="I660" s="80" t="e">
        <f t="shared" si="30"/>
        <v>#VALUE!</v>
      </c>
      <c r="J660" s="89" t="e">
        <f t="shared" si="31"/>
        <v>#VALUE!</v>
      </c>
      <c r="M660" s="89">
        <f t="shared" si="32"/>
        <v>0</v>
      </c>
    </row>
    <row r="661" spans="1:13" ht="39" x14ac:dyDescent="0.25">
      <c r="A661" s="44">
        <v>4222</v>
      </c>
      <c r="C661" s="50" t="s">
        <v>286</v>
      </c>
      <c r="D661" s="50"/>
      <c r="E661" s="87">
        <v>25630</v>
      </c>
      <c r="F661" s="105">
        <v>25630</v>
      </c>
      <c r="G661" s="87" t="s">
        <v>107</v>
      </c>
      <c r="H661" s="88" t="s">
        <v>107</v>
      </c>
      <c r="I661" s="80" t="e">
        <f t="shared" si="30"/>
        <v>#VALUE!</v>
      </c>
      <c r="J661" s="89" t="e">
        <f t="shared" si="31"/>
        <v>#VALUE!</v>
      </c>
      <c r="M661" s="89">
        <f t="shared" si="32"/>
        <v>0</v>
      </c>
    </row>
    <row r="662" spans="1:13" x14ac:dyDescent="0.25">
      <c r="A662" s="40">
        <v>4311</v>
      </c>
      <c r="B662" s="43"/>
      <c r="C662" s="42" t="s">
        <v>111</v>
      </c>
      <c r="D662" s="42"/>
      <c r="E662" s="105">
        <v>21870</v>
      </c>
      <c r="F662" s="105">
        <v>21870</v>
      </c>
      <c r="G662" s="105">
        <v>18518</v>
      </c>
      <c r="H662" s="88">
        <v>17555</v>
      </c>
      <c r="I662" s="80">
        <f t="shared" si="30"/>
        <v>3352</v>
      </c>
      <c r="J662" s="89">
        <f t="shared" si="31"/>
        <v>4315</v>
      </c>
      <c r="M662" s="89">
        <f t="shared" si="32"/>
        <v>0</v>
      </c>
    </row>
    <row r="663" spans="1:13" x14ac:dyDescent="0.25">
      <c r="A663" s="44">
        <v>9000</v>
      </c>
      <c r="B663" s="41" t="s">
        <v>115</v>
      </c>
      <c r="C663" s="42" t="s">
        <v>116</v>
      </c>
      <c r="D663" s="42"/>
      <c r="E663" s="87">
        <v>12383</v>
      </c>
      <c r="F663" s="105">
        <v>12383</v>
      </c>
      <c r="G663" s="87" t="s">
        <v>107</v>
      </c>
      <c r="H663" s="88" t="s">
        <v>107</v>
      </c>
      <c r="I663" s="80" t="e">
        <f t="shared" si="30"/>
        <v>#VALUE!</v>
      </c>
      <c r="J663" s="89" t="e">
        <f t="shared" si="31"/>
        <v>#VALUE!</v>
      </c>
      <c r="M663" s="89">
        <f t="shared" si="32"/>
        <v>0</v>
      </c>
    </row>
    <row r="664" spans="1:13" ht="25.5" x14ac:dyDescent="0.25">
      <c r="A664" s="44">
        <v>9400</v>
      </c>
      <c r="B664" s="41" t="s">
        <v>115</v>
      </c>
      <c r="C664" s="46" t="s">
        <v>340</v>
      </c>
      <c r="D664" s="46"/>
      <c r="E664" s="87" t="s">
        <v>107</v>
      </c>
      <c r="F664" s="87" t="s">
        <v>107</v>
      </c>
      <c r="G664" s="105">
        <v>11922</v>
      </c>
      <c r="H664" s="88">
        <v>11090</v>
      </c>
      <c r="I664" s="80" t="e">
        <f t="shared" si="30"/>
        <v>#VALUE!</v>
      </c>
      <c r="J664" s="89" t="e">
        <f t="shared" si="31"/>
        <v>#VALUE!</v>
      </c>
      <c r="M664" s="89" t="e">
        <f t="shared" si="32"/>
        <v>#VALUE!</v>
      </c>
    </row>
    <row r="665" spans="1:13" ht="9.9499999999999993" customHeight="1" x14ac:dyDescent="0.25">
      <c r="A665" s="47"/>
      <c r="B665" s="45"/>
      <c r="C665" s="46"/>
      <c r="D665" s="46"/>
      <c r="E665" s="105"/>
      <c r="F665" s="105"/>
      <c r="G665" s="105"/>
      <c r="H665" s="88"/>
      <c r="I665" s="80">
        <f t="shared" si="30"/>
        <v>0</v>
      </c>
      <c r="J665" s="89">
        <f t="shared" si="31"/>
        <v>0</v>
      </c>
      <c r="M665" s="89">
        <f t="shared" si="32"/>
        <v>0</v>
      </c>
    </row>
    <row r="666" spans="1:13" ht="25.5" x14ac:dyDescent="0.25">
      <c r="A666" s="36" t="s">
        <v>39</v>
      </c>
      <c r="B666" s="55"/>
      <c r="C666" s="38" t="s">
        <v>395</v>
      </c>
      <c r="D666" s="38"/>
      <c r="E666" s="107"/>
      <c r="F666" s="107"/>
      <c r="G666" s="107"/>
      <c r="H666" s="88"/>
      <c r="I666" s="80">
        <f t="shared" si="30"/>
        <v>0</v>
      </c>
      <c r="J666" s="89">
        <f t="shared" si="31"/>
        <v>0</v>
      </c>
      <c r="M666" s="89">
        <f t="shared" si="32"/>
        <v>0</v>
      </c>
    </row>
    <row r="667" spans="1:13" x14ac:dyDescent="0.25">
      <c r="A667" s="40">
        <v>2411</v>
      </c>
      <c r="B667" s="43"/>
      <c r="C667" s="42" t="s">
        <v>219</v>
      </c>
      <c r="D667" s="42"/>
      <c r="E667" s="105">
        <v>33056</v>
      </c>
      <c r="F667" s="112">
        <v>33056</v>
      </c>
      <c r="G667" s="105">
        <v>25229</v>
      </c>
      <c r="H667" s="88">
        <v>27689</v>
      </c>
      <c r="I667" s="80">
        <f t="shared" si="30"/>
        <v>7827</v>
      </c>
      <c r="J667" s="89">
        <f t="shared" si="31"/>
        <v>5367</v>
      </c>
      <c r="M667" s="89">
        <f t="shared" si="32"/>
        <v>0</v>
      </c>
    </row>
    <row r="668" spans="1:13" x14ac:dyDescent="0.25">
      <c r="A668" s="40">
        <v>2413</v>
      </c>
      <c r="B668" s="43"/>
      <c r="C668" s="42" t="s">
        <v>287</v>
      </c>
      <c r="D668" s="42"/>
      <c r="E668" s="105">
        <v>37130</v>
      </c>
      <c r="F668" s="105">
        <v>37130</v>
      </c>
      <c r="G668" s="105">
        <v>32749</v>
      </c>
      <c r="H668" s="88" t="s">
        <v>107</v>
      </c>
      <c r="I668" s="80">
        <f t="shared" si="30"/>
        <v>4381</v>
      </c>
      <c r="J668" s="89" t="e">
        <f t="shared" si="31"/>
        <v>#VALUE!</v>
      </c>
      <c r="M668" s="89">
        <f t="shared" si="32"/>
        <v>0</v>
      </c>
    </row>
    <row r="669" spans="1:13" x14ac:dyDescent="0.25">
      <c r="A669" s="40">
        <v>3313</v>
      </c>
      <c r="B669" s="43"/>
      <c r="C669" s="42" t="s">
        <v>276</v>
      </c>
      <c r="D669" s="42"/>
      <c r="E669" s="105">
        <v>27153</v>
      </c>
      <c r="F669" s="112">
        <v>27153</v>
      </c>
      <c r="G669" s="105">
        <v>21501</v>
      </c>
      <c r="H669" s="88">
        <v>17781</v>
      </c>
      <c r="I669" s="80">
        <f t="shared" si="30"/>
        <v>5652</v>
      </c>
      <c r="J669" s="89">
        <f t="shared" si="31"/>
        <v>9372</v>
      </c>
      <c r="M669" s="89">
        <f t="shared" si="32"/>
        <v>0</v>
      </c>
    </row>
    <row r="670" spans="1:13" x14ac:dyDescent="0.25">
      <c r="A670" s="40">
        <v>3352</v>
      </c>
      <c r="B670" s="43"/>
      <c r="C670" s="73" t="s">
        <v>288</v>
      </c>
      <c r="D670" s="73"/>
      <c r="E670" s="87">
        <v>22486</v>
      </c>
      <c r="F670" s="105">
        <v>22486</v>
      </c>
      <c r="G670" s="87" t="s">
        <v>107</v>
      </c>
      <c r="H670" s="88" t="s">
        <v>107</v>
      </c>
      <c r="I670" s="80" t="e">
        <f t="shared" si="30"/>
        <v>#VALUE!</v>
      </c>
      <c r="J670" s="89" t="e">
        <f t="shared" si="31"/>
        <v>#VALUE!</v>
      </c>
      <c r="M670" s="89">
        <f t="shared" si="32"/>
        <v>0</v>
      </c>
    </row>
    <row r="671" spans="1:13" x14ac:dyDescent="0.25">
      <c r="A671" s="40">
        <v>4132</v>
      </c>
      <c r="B671" s="43"/>
      <c r="C671" s="42" t="s">
        <v>268</v>
      </c>
      <c r="D671" s="42"/>
      <c r="E671" s="105" t="s">
        <v>107</v>
      </c>
      <c r="F671" s="137">
        <v>0</v>
      </c>
      <c r="G671" s="105">
        <v>15048</v>
      </c>
      <c r="H671" s="88">
        <v>14079</v>
      </c>
      <c r="I671" s="80">
        <f t="shared" si="30"/>
        <v>-15048</v>
      </c>
      <c r="J671" s="89">
        <f t="shared" si="31"/>
        <v>-14079</v>
      </c>
      <c r="M671" s="89" t="e">
        <f t="shared" si="32"/>
        <v>#VALUE!</v>
      </c>
    </row>
    <row r="672" spans="1:13" x14ac:dyDescent="0.25">
      <c r="A672" s="44">
        <v>4311</v>
      </c>
      <c r="B672" s="41"/>
      <c r="C672" s="46" t="s">
        <v>111</v>
      </c>
      <c r="D672" s="46"/>
      <c r="E672" s="105">
        <v>22431</v>
      </c>
      <c r="F672" s="112">
        <v>22431</v>
      </c>
      <c r="G672" s="105">
        <v>19096</v>
      </c>
      <c r="H672" s="88">
        <v>16885</v>
      </c>
      <c r="I672" s="80">
        <f t="shared" ref="I672:I735" si="33">F672-G672</f>
        <v>3335</v>
      </c>
      <c r="J672" s="89">
        <f t="shared" ref="J672:J735" si="34">F672-H672</f>
        <v>5546</v>
      </c>
      <c r="M672" s="89">
        <f t="shared" si="32"/>
        <v>0</v>
      </c>
    </row>
    <row r="673" spans="1:13" x14ac:dyDescent="0.25">
      <c r="A673" s="40">
        <v>4312</v>
      </c>
      <c r="B673" s="43"/>
      <c r="C673" s="73" t="s">
        <v>279</v>
      </c>
      <c r="D673" s="73"/>
      <c r="E673" s="87">
        <v>32425</v>
      </c>
      <c r="F673" s="105">
        <v>32425</v>
      </c>
      <c r="G673" s="87" t="s">
        <v>107</v>
      </c>
      <c r="H673" s="88" t="s">
        <v>107</v>
      </c>
      <c r="I673" s="80" t="e">
        <f t="shared" si="33"/>
        <v>#VALUE!</v>
      </c>
      <c r="J673" s="89" t="e">
        <f t="shared" si="34"/>
        <v>#VALUE!</v>
      </c>
      <c r="M673" s="89">
        <f t="shared" si="32"/>
        <v>0</v>
      </c>
    </row>
    <row r="674" spans="1:13" x14ac:dyDescent="0.25">
      <c r="A674" s="44">
        <v>9000</v>
      </c>
      <c r="B674" s="41" t="s">
        <v>115</v>
      </c>
      <c r="C674" s="73" t="s">
        <v>116</v>
      </c>
      <c r="D674" s="73"/>
      <c r="E674" s="87">
        <v>17399</v>
      </c>
      <c r="F674" s="105">
        <v>17399</v>
      </c>
      <c r="G674" s="87" t="s">
        <v>107</v>
      </c>
      <c r="H674" s="88" t="s">
        <v>107</v>
      </c>
      <c r="I674" s="80" t="e">
        <f t="shared" si="33"/>
        <v>#VALUE!</v>
      </c>
      <c r="J674" s="89" t="e">
        <f t="shared" si="34"/>
        <v>#VALUE!</v>
      </c>
      <c r="M674" s="89">
        <f t="shared" si="32"/>
        <v>0</v>
      </c>
    </row>
    <row r="675" spans="1:13" ht="25.5" x14ac:dyDescent="0.25">
      <c r="A675" s="44">
        <v>9400</v>
      </c>
      <c r="B675" s="41" t="s">
        <v>115</v>
      </c>
      <c r="C675" s="46" t="s">
        <v>340</v>
      </c>
      <c r="D675" s="46"/>
      <c r="E675" s="105" t="s">
        <v>107</v>
      </c>
      <c r="F675" s="87" t="s">
        <v>107</v>
      </c>
      <c r="G675" s="105">
        <v>15779</v>
      </c>
      <c r="H675" s="88">
        <v>13500</v>
      </c>
      <c r="I675" s="80" t="e">
        <f t="shared" si="33"/>
        <v>#VALUE!</v>
      </c>
      <c r="J675" s="89" t="e">
        <f t="shared" si="34"/>
        <v>#VALUE!</v>
      </c>
      <c r="M675" s="89" t="e">
        <f t="shared" si="32"/>
        <v>#VALUE!</v>
      </c>
    </row>
    <row r="676" spans="1:13" ht="9.9499999999999993" customHeight="1" x14ac:dyDescent="0.25">
      <c r="A676" s="47"/>
      <c r="B676" s="45"/>
      <c r="C676" s="46"/>
      <c r="D676" s="46"/>
      <c r="E676" s="105"/>
      <c r="F676" s="105"/>
      <c r="G676" s="105"/>
      <c r="H676" s="88"/>
      <c r="I676" s="80">
        <f t="shared" si="33"/>
        <v>0</v>
      </c>
      <c r="J676" s="89">
        <f t="shared" si="34"/>
        <v>0</v>
      </c>
      <c r="M676" s="89">
        <f t="shared" si="32"/>
        <v>0</v>
      </c>
    </row>
    <row r="677" spans="1:13" ht="25.5" x14ac:dyDescent="0.25">
      <c r="A677" s="36" t="s">
        <v>40</v>
      </c>
      <c r="B677" s="55"/>
      <c r="C677" s="38" t="s">
        <v>81</v>
      </c>
      <c r="D677" s="38"/>
      <c r="E677" s="107"/>
      <c r="F677" s="107"/>
      <c r="G677" s="107"/>
      <c r="H677" s="88"/>
      <c r="I677" s="80">
        <f t="shared" si="33"/>
        <v>0</v>
      </c>
      <c r="J677" s="89">
        <f t="shared" si="34"/>
        <v>0</v>
      </c>
      <c r="M677" s="89">
        <f t="shared" si="32"/>
        <v>0</v>
      </c>
    </row>
    <row r="678" spans="1:13" x14ac:dyDescent="0.25">
      <c r="A678" s="40">
        <v>2114</v>
      </c>
      <c r="B678" s="43"/>
      <c r="C678" s="113" t="s">
        <v>289</v>
      </c>
      <c r="D678" s="50"/>
      <c r="E678" s="105">
        <v>49211</v>
      </c>
      <c r="F678" s="109">
        <v>49211</v>
      </c>
      <c r="G678" s="105">
        <v>50449</v>
      </c>
      <c r="H678" s="88">
        <v>53318</v>
      </c>
      <c r="I678" s="80">
        <f t="shared" si="33"/>
        <v>-1238</v>
      </c>
      <c r="J678" s="89">
        <f t="shared" si="34"/>
        <v>-4107</v>
      </c>
      <c r="M678" s="89">
        <f t="shared" ref="M678:M745" si="35">E678-F678</f>
        <v>0</v>
      </c>
    </row>
    <row r="679" spans="1:13" x14ac:dyDescent="0.25">
      <c r="A679" s="40">
        <v>2142</v>
      </c>
      <c r="B679" s="43"/>
      <c r="C679" s="42" t="s">
        <v>290</v>
      </c>
      <c r="D679" s="42"/>
      <c r="E679" s="105">
        <v>39261</v>
      </c>
      <c r="F679" s="112">
        <v>39261</v>
      </c>
      <c r="G679" s="105">
        <v>31930</v>
      </c>
      <c r="H679" s="88">
        <v>36150</v>
      </c>
      <c r="I679" s="121">
        <f t="shared" si="33"/>
        <v>7331</v>
      </c>
      <c r="J679" s="89">
        <f t="shared" si="34"/>
        <v>3111</v>
      </c>
      <c r="M679" s="89">
        <f t="shared" si="35"/>
        <v>0</v>
      </c>
    </row>
    <row r="680" spans="1:13" x14ac:dyDescent="0.25">
      <c r="A680" s="40">
        <v>2151</v>
      </c>
      <c r="B680" s="43"/>
      <c r="C680" s="42" t="s">
        <v>187</v>
      </c>
      <c r="D680" s="42"/>
      <c r="E680" s="105">
        <v>40755</v>
      </c>
      <c r="F680" s="112">
        <v>40755</v>
      </c>
      <c r="G680" s="105">
        <v>25552</v>
      </c>
      <c r="H680" s="88">
        <v>29566</v>
      </c>
      <c r="I680" s="121">
        <f t="shared" si="33"/>
        <v>15203</v>
      </c>
      <c r="J680" s="122">
        <f t="shared" si="34"/>
        <v>11189</v>
      </c>
      <c r="M680" s="89">
        <f t="shared" si="35"/>
        <v>0</v>
      </c>
    </row>
    <row r="681" spans="1:13" x14ac:dyDescent="0.25">
      <c r="A681" s="40">
        <v>2161</v>
      </c>
      <c r="B681" s="43"/>
      <c r="C681" s="42" t="s">
        <v>212</v>
      </c>
      <c r="D681" s="42"/>
      <c r="E681" s="105">
        <v>40743</v>
      </c>
      <c r="F681" s="112">
        <v>40743</v>
      </c>
      <c r="G681" s="105">
        <v>33016</v>
      </c>
      <c r="H681" s="88">
        <v>27572</v>
      </c>
      <c r="I681" s="121">
        <f t="shared" si="33"/>
        <v>7727</v>
      </c>
      <c r="J681" s="122">
        <f t="shared" si="34"/>
        <v>13171</v>
      </c>
      <c r="M681" s="89">
        <f t="shared" si="35"/>
        <v>0</v>
      </c>
    </row>
    <row r="682" spans="1:13" x14ac:dyDescent="0.25">
      <c r="A682" s="40">
        <v>2162</v>
      </c>
      <c r="B682" s="43"/>
      <c r="C682" s="42" t="s">
        <v>291</v>
      </c>
      <c r="D682" s="42"/>
      <c r="E682" s="105">
        <v>36576</v>
      </c>
      <c r="F682" s="112">
        <v>36576</v>
      </c>
      <c r="G682" s="105">
        <v>26177</v>
      </c>
      <c r="H682" s="88">
        <v>22482</v>
      </c>
      <c r="I682" s="121">
        <f t="shared" si="33"/>
        <v>10399</v>
      </c>
      <c r="J682" s="122">
        <f t="shared" si="34"/>
        <v>14094</v>
      </c>
      <c r="M682" s="89">
        <f t="shared" si="35"/>
        <v>0</v>
      </c>
    </row>
    <row r="683" spans="1:13" x14ac:dyDescent="0.25">
      <c r="A683" s="40">
        <v>3112</v>
      </c>
      <c r="B683" s="43"/>
      <c r="C683" s="42" t="s">
        <v>209</v>
      </c>
      <c r="D683" s="42"/>
      <c r="E683" s="105">
        <v>29430</v>
      </c>
      <c r="F683" s="105">
        <v>29430</v>
      </c>
      <c r="G683" s="105">
        <v>27645</v>
      </c>
      <c r="H683" s="88">
        <v>22512</v>
      </c>
      <c r="I683" s="80">
        <f t="shared" si="33"/>
        <v>1785</v>
      </c>
      <c r="J683" s="89">
        <f t="shared" si="34"/>
        <v>6918</v>
      </c>
      <c r="M683" s="89">
        <f t="shared" si="35"/>
        <v>0</v>
      </c>
    </row>
    <row r="684" spans="1:13" x14ac:dyDescent="0.25">
      <c r="A684" s="40">
        <v>3113</v>
      </c>
      <c r="B684" s="43"/>
      <c r="C684" s="117" t="s">
        <v>188</v>
      </c>
      <c r="D684" s="42"/>
      <c r="E684" s="105">
        <v>27925</v>
      </c>
      <c r="F684" s="112">
        <v>27925</v>
      </c>
      <c r="G684" s="105">
        <v>31109</v>
      </c>
      <c r="H684" s="88">
        <v>35061</v>
      </c>
      <c r="I684" s="80">
        <f t="shared" si="33"/>
        <v>-3184</v>
      </c>
      <c r="J684" s="89">
        <f t="shared" si="34"/>
        <v>-7136</v>
      </c>
      <c r="M684" s="89">
        <f t="shared" si="35"/>
        <v>0</v>
      </c>
    </row>
    <row r="685" spans="1:13" x14ac:dyDescent="0.25">
      <c r="A685" s="40">
        <v>3118</v>
      </c>
      <c r="B685" s="43"/>
      <c r="C685" s="117" t="s">
        <v>292</v>
      </c>
      <c r="D685" s="42"/>
      <c r="E685" s="105">
        <v>17703</v>
      </c>
      <c r="F685" s="112">
        <v>17703</v>
      </c>
      <c r="G685" s="105">
        <v>21223</v>
      </c>
      <c r="H685" s="88">
        <v>13738</v>
      </c>
      <c r="I685" s="80">
        <f t="shared" si="33"/>
        <v>-3520</v>
      </c>
      <c r="J685" s="89">
        <f t="shared" si="34"/>
        <v>3965</v>
      </c>
      <c r="M685" s="89">
        <f t="shared" si="35"/>
        <v>0</v>
      </c>
    </row>
    <row r="686" spans="1:13" x14ac:dyDescent="0.25">
      <c r="A686" s="40">
        <v>4311</v>
      </c>
      <c r="B686" s="43"/>
      <c r="C686" s="42" t="s">
        <v>111</v>
      </c>
      <c r="D686" s="42"/>
      <c r="E686" s="105">
        <v>23461</v>
      </c>
      <c r="F686" s="105">
        <v>23461</v>
      </c>
      <c r="G686" s="105">
        <v>20230</v>
      </c>
      <c r="H686" s="88">
        <v>19957</v>
      </c>
      <c r="I686" s="80">
        <f t="shared" si="33"/>
        <v>3231</v>
      </c>
      <c r="J686" s="89">
        <f t="shared" si="34"/>
        <v>3504</v>
      </c>
      <c r="M686" s="89">
        <f t="shared" si="35"/>
        <v>0</v>
      </c>
    </row>
    <row r="687" spans="1:13" x14ac:dyDescent="0.25">
      <c r="A687" s="44">
        <v>9000</v>
      </c>
      <c r="B687" s="41" t="s">
        <v>115</v>
      </c>
      <c r="C687" s="46" t="s">
        <v>116</v>
      </c>
      <c r="D687" s="46"/>
      <c r="E687" s="87">
        <v>13131</v>
      </c>
      <c r="F687" s="105">
        <v>13131</v>
      </c>
      <c r="G687" s="87" t="s">
        <v>107</v>
      </c>
      <c r="H687" s="88" t="s">
        <v>107</v>
      </c>
      <c r="I687" s="80" t="e">
        <f t="shared" si="33"/>
        <v>#VALUE!</v>
      </c>
      <c r="J687" s="89" t="e">
        <f t="shared" si="34"/>
        <v>#VALUE!</v>
      </c>
      <c r="M687" s="89">
        <f t="shared" si="35"/>
        <v>0</v>
      </c>
    </row>
    <row r="688" spans="1:13" ht="25.5" x14ac:dyDescent="0.25">
      <c r="A688" s="59">
        <v>9400</v>
      </c>
      <c r="B688" s="60" t="s">
        <v>115</v>
      </c>
      <c r="C688" s="61" t="s">
        <v>340</v>
      </c>
      <c r="D688" s="61"/>
      <c r="E688" s="102" t="s">
        <v>107</v>
      </c>
      <c r="F688" s="102" t="s">
        <v>107</v>
      </c>
      <c r="G688" s="103">
        <v>12498</v>
      </c>
      <c r="H688" s="104">
        <v>12955</v>
      </c>
      <c r="I688" s="80" t="e">
        <f t="shared" si="33"/>
        <v>#VALUE!</v>
      </c>
      <c r="J688" s="89" t="e">
        <f t="shared" si="34"/>
        <v>#VALUE!</v>
      </c>
      <c r="M688" s="89" t="e">
        <f t="shared" si="35"/>
        <v>#VALUE!</v>
      </c>
    </row>
    <row r="689" spans="1:13" ht="30" customHeight="1" x14ac:dyDescent="0.25">
      <c r="A689" s="154" t="s">
        <v>349</v>
      </c>
      <c r="B689" s="154"/>
      <c r="C689" s="154"/>
      <c r="D689" s="154"/>
      <c r="E689" s="154"/>
      <c r="F689" s="154"/>
      <c r="G689" s="154"/>
      <c r="H689" s="154"/>
      <c r="I689" s="29"/>
    </row>
    <row r="690" spans="1:13" ht="26.25" customHeight="1" x14ac:dyDescent="0.25">
      <c r="A690" s="145" t="s">
        <v>330</v>
      </c>
      <c r="B690" s="145"/>
      <c r="C690" s="145"/>
      <c r="D690" s="145"/>
      <c r="E690" s="145"/>
      <c r="F690" s="145"/>
      <c r="G690" s="145"/>
      <c r="H690" s="145"/>
      <c r="I690" s="30"/>
    </row>
    <row r="691" spans="1:13" x14ac:dyDescent="0.25">
      <c r="A691" s="155"/>
      <c r="B691" s="155"/>
      <c r="C691" s="155"/>
      <c r="D691" s="155"/>
      <c r="E691" s="155"/>
      <c r="F691" s="155"/>
      <c r="G691" s="155"/>
      <c r="H691" s="155"/>
      <c r="I691" s="64"/>
    </row>
    <row r="692" spans="1:13" ht="36" customHeight="1" x14ac:dyDescent="0.25">
      <c r="A692" s="146" t="s">
        <v>108</v>
      </c>
      <c r="B692" s="156"/>
      <c r="C692" s="31" t="s">
        <v>109</v>
      </c>
      <c r="D692" s="31"/>
      <c r="E692" s="31" t="s">
        <v>332</v>
      </c>
      <c r="F692" s="77">
        <v>2022</v>
      </c>
      <c r="G692" s="77">
        <v>2020</v>
      </c>
      <c r="H692" s="77">
        <v>2018</v>
      </c>
      <c r="I692" s="57"/>
    </row>
    <row r="693" spans="1:13" ht="9.9499999999999993" customHeight="1" x14ac:dyDescent="0.25">
      <c r="A693" s="68"/>
      <c r="B693" s="69"/>
      <c r="C693" s="69"/>
      <c r="D693" s="69"/>
      <c r="E693" s="74"/>
      <c r="F693" s="74"/>
      <c r="G693" s="74"/>
      <c r="H693" s="72"/>
      <c r="I693" s="80">
        <f t="shared" si="33"/>
        <v>0</v>
      </c>
      <c r="J693" s="89">
        <f t="shared" si="34"/>
        <v>0</v>
      </c>
      <c r="M693" s="89">
        <f t="shared" si="35"/>
        <v>0</v>
      </c>
    </row>
    <row r="694" spans="1:13" ht="25.5" x14ac:dyDescent="0.25">
      <c r="A694" s="36" t="s">
        <v>41</v>
      </c>
      <c r="B694" s="55"/>
      <c r="C694" s="38" t="s">
        <v>396</v>
      </c>
      <c r="D694" s="38"/>
      <c r="E694" s="107"/>
      <c r="F694" s="107"/>
      <c r="G694" s="107"/>
      <c r="H694" s="70"/>
      <c r="I694" s="80">
        <f t="shared" si="33"/>
        <v>0</v>
      </c>
      <c r="J694" s="89">
        <f t="shared" si="34"/>
        <v>0</v>
      </c>
      <c r="M694" s="89">
        <f t="shared" si="35"/>
        <v>0</v>
      </c>
    </row>
    <row r="695" spans="1:13" x14ac:dyDescent="0.25">
      <c r="A695" s="40">
        <v>3322</v>
      </c>
      <c r="B695" s="43"/>
      <c r="C695" s="50" t="s">
        <v>293</v>
      </c>
      <c r="D695" s="50"/>
      <c r="E695" s="105">
        <v>20943</v>
      </c>
      <c r="F695" s="105">
        <v>20943</v>
      </c>
      <c r="G695" s="87" t="s">
        <v>107</v>
      </c>
      <c r="H695" s="88" t="s">
        <v>107</v>
      </c>
      <c r="I695" s="80" t="e">
        <f t="shared" si="33"/>
        <v>#VALUE!</v>
      </c>
      <c r="J695" s="89" t="e">
        <f t="shared" si="34"/>
        <v>#VALUE!</v>
      </c>
      <c r="M695" s="89">
        <f t="shared" si="35"/>
        <v>0</v>
      </c>
    </row>
    <row r="696" spans="1:13" x14ac:dyDescent="0.25">
      <c r="A696" s="40">
        <v>4221</v>
      </c>
      <c r="B696" s="43"/>
      <c r="C696" s="50" t="s">
        <v>294</v>
      </c>
      <c r="D696" s="50"/>
      <c r="E696" s="105">
        <v>23357</v>
      </c>
      <c r="F696" s="105">
        <v>23357</v>
      </c>
      <c r="G696" s="105">
        <v>22512</v>
      </c>
      <c r="H696" s="88">
        <v>21182</v>
      </c>
      <c r="I696" s="80">
        <f t="shared" si="33"/>
        <v>845</v>
      </c>
      <c r="J696" s="89">
        <f t="shared" si="34"/>
        <v>2175</v>
      </c>
      <c r="M696" s="89">
        <f t="shared" si="35"/>
        <v>0</v>
      </c>
    </row>
    <row r="697" spans="1:13" x14ac:dyDescent="0.25">
      <c r="A697" s="40">
        <v>4311</v>
      </c>
      <c r="B697" s="43"/>
      <c r="C697" s="50" t="s">
        <v>111</v>
      </c>
      <c r="D697" s="50"/>
      <c r="E697" s="105">
        <v>20639</v>
      </c>
      <c r="F697" s="105">
        <v>20639</v>
      </c>
      <c r="G697" s="105">
        <v>20889</v>
      </c>
      <c r="H697" s="88">
        <v>19900</v>
      </c>
      <c r="I697" s="80">
        <f t="shared" si="33"/>
        <v>-250</v>
      </c>
      <c r="J697" s="89">
        <f t="shared" si="34"/>
        <v>739</v>
      </c>
      <c r="M697" s="89">
        <f t="shared" si="35"/>
        <v>0</v>
      </c>
    </row>
    <row r="698" spans="1:13" x14ac:dyDescent="0.25">
      <c r="A698" s="40">
        <v>5113</v>
      </c>
      <c r="B698" s="43"/>
      <c r="C698" s="50" t="s">
        <v>295</v>
      </c>
      <c r="D698" s="50"/>
      <c r="E698" s="105">
        <v>25725</v>
      </c>
      <c r="F698" s="105">
        <v>25725</v>
      </c>
      <c r="G698" s="105">
        <v>20325</v>
      </c>
      <c r="H698" s="88">
        <v>18386</v>
      </c>
      <c r="I698" s="80">
        <f t="shared" si="33"/>
        <v>5400</v>
      </c>
      <c r="J698" s="89">
        <f t="shared" si="34"/>
        <v>7339</v>
      </c>
      <c r="M698" s="89">
        <f t="shared" si="35"/>
        <v>0</v>
      </c>
    </row>
    <row r="699" spans="1:13" x14ac:dyDescent="0.25">
      <c r="A699" s="40">
        <v>5230</v>
      </c>
      <c r="B699" s="43"/>
      <c r="C699" s="50" t="s">
        <v>296</v>
      </c>
      <c r="D699" s="50"/>
      <c r="E699" s="105">
        <v>14203</v>
      </c>
      <c r="F699" s="105">
        <v>14203</v>
      </c>
      <c r="G699" s="87" t="s">
        <v>107</v>
      </c>
      <c r="H699" s="88" t="s">
        <v>107</v>
      </c>
      <c r="I699" s="80" t="e">
        <f t="shared" si="33"/>
        <v>#VALUE!</v>
      </c>
      <c r="J699" s="89" t="e">
        <f t="shared" si="34"/>
        <v>#VALUE!</v>
      </c>
      <c r="M699" s="89">
        <f t="shared" si="35"/>
        <v>0</v>
      </c>
    </row>
    <row r="700" spans="1:13" x14ac:dyDescent="0.25">
      <c r="A700" s="44">
        <v>9000</v>
      </c>
      <c r="B700" s="41" t="s">
        <v>115</v>
      </c>
      <c r="C700" s="46" t="s">
        <v>116</v>
      </c>
      <c r="D700" s="46"/>
      <c r="E700" s="105">
        <v>10581</v>
      </c>
      <c r="F700" s="105">
        <v>10581</v>
      </c>
      <c r="G700" s="87" t="s">
        <v>107</v>
      </c>
      <c r="H700" s="88" t="s">
        <v>107</v>
      </c>
      <c r="I700" s="80" t="e">
        <f t="shared" si="33"/>
        <v>#VALUE!</v>
      </c>
      <c r="J700" s="89" t="e">
        <f t="shared" si="34"/>
        <v>#VALUE!</v>
      </c>
      <c r="M700" s="89">
        <f t="shared" si="35"/>
        <v>0</v>
      </c>
    </row>
    <row r="701" spans="1:13" ht="26.25" customHeight="1" x14ac:dyDescent="0.25">
      <c r="A701" s="44">
        <v>9400</v>
      </c>
      <c r="B701" s="41" t="s">
        <v>115</v>
      </c>
      <c r="C701" s="50" t="s">
        <v>340</v>
      </c>
      <c r="D701" s="50"/>
      <c r="E701" s="105" t="s">
        <v>107</v>
      </c>
      <c r="F701" s="87" t="s">
        <v>107</v>
      </c>
      <c r="G701" s="105">
        <v>13828</v>
      </c>
      <c r="H701" s="88">
        <v>14641</v>
      </c>
      <c r="I701" s="80" t="e">
        <f t="shared" si="33"/>
        <v>#VALUE!</v>
      </c>
      <c r="J701" s="89" t="e">
        <f t="shared" si="34"/>
        <v>#VALUE!</v>
      </c>
      <c r="M701" s="89" t="e">
        <f t="shared" si="35"/>
        <v>#VALUE!</v>
      </c>
    </row>
    <row r="702" spans="1:13" ht="9.9499999999999993" customHeight="1" x14ac:dyDescent="0.25">
      <c r="A702" s="47"/>
      <c r="B702" s="45"/>
      <c r="C702" s="46"/>
      <c r="D702" s="46"/>
      <c r="E702" s="105"/>
      <c r="F702" s="105"/>
      <c r="G702" s="105"/>
      <c r="H702" s="88"/>
      <c r="I702" s="80">
        <f t="shared" si="33"/>
        <v>0</v>
      </c>
      <c r="J702" s="89">
        <f t="shared" si="34"/>
        <v>0</v>
      </c>
      <c r="M702" s="89">
        <f t="shared" si="35"/>
        <v>0</v>
      </c>
    </row>
    <row r="703" spans="1:13" ht="15" customHeight="1" x14ac:dyDescent="0.25">
      <c r="A703" s="48" t="s">
        <v>42</v>
      </c>
      <c r="B703" s="49"/>
      <c r="C703" s="58" t="s">
        <v>82</v>
      </c>
      <c r="D703" s="58"/>
      <c r="E703" s="107"/>
      <c r="F703" s="107"/>
      <c r="G703" s="107"/>
      <c r="H703" s="88"/>
      <c r="I703" s="80">
        <f t="shared" si="33"/>
        <v>0</v>
      </c>
      <c r="J703" s="89">
        <f t="shared" si="34"/>
        <v>0</v>
      </c>
      <c r="M703" s="89">
        <f t="shared" si="35"/>
        <v>0</v>
      </c>
    </row>
    <row r="704" spans="1:13" x14ac:dyDescent="0.25">
      <c r="A704" s="40">
        <v>212</v>
      </c>
      <c r="B704" s="43"/>
      <c r="C704" s="42" t="s">
        <v>362</v>
      </c>
      <c r="D704" s="42"/>
      <c r="E704" s="87" t="s">
        <v>107</v>
      </c>
      <c r="F704" s="87" t="s">
        <v>107</v>
      </c>
      <c r="G704" s="105">
        <v>24625</v>
      </c>
      <c r="H704" s="88" t="s">
        <v>107</v>
      </c>
      <c r="I704" s="80" t="e">
        <f t="shared" si="33"/>
        <v>#VALUE!</v>
      </c>
      <c r="J704" s="89" t="e">
        <f t="shared" si="34"/>
        <v>#VALUE!</v>
      </c>
      <c r="M704" s="89" t="e">
        <f t="shared" si="35"/>
        <v>#VALUE!</v>
      </c>
    </row>
    <row r="705" spans="1:13" x14ac:dyDescent="0.25">
      <c r="A705" s="40">
        <v>2121</v>
      </c>
      <c r="B705" s="43"/>
      <c r="C705" s="42" t="s">
        <v>280</v>
      </c>
      <c r="D705" s="42"/>
      <c r="E705" s="105">
        <v>30861</v>
      </c>
      <c r="F705" s="105">
        <v>30861</v>
      </c>
      <c r="G705" s="87" t="s">
        <v>107</v>
      </c>
      <c r="H705" s="88" t="s">
        <v>107</v>
      </c>
      <c r="I705" s="80" t="e">
        <f t="shared" si="33"/>
        <v>#VALUE!</v>
      </c>
      <c r="J705" s="89" t="e">
        <f t="shared" si="34"/>
        <v>#VALUE!</v>
      </c>
      <c r="M705" s="89">
        <f>E706-F705</f>
        <v>11252</v>
      </c>
    </row>
    <row r="706" spans="1:13" x14ac:dyDescent="0.25">
      <c r="A706" s="40">
        <v>2512</v>
      </c>
      <c r="B706" s="43"/>
      <c r="C706" s="42" t="s">
        <v>263</v>
      </c>
      <c r="D706" s="42"/>
      <c r="E706" s="105">
        <v>42113</v>
      </c>
      <c r="F706" s="105">
        <v>42113</v>
      </c>
      <c r="G706" s="105">
        <v>37789</v>
      </c>
      <c r="H706" s="88">
        <v>47337</v>
      </c>
      <c r="I706" s="80">
        <f t="shared" si="33"/>
        <v>4324</v>
      </c>
      <c r="J706" s="89">
        <f t="shared" si="34"/>
        <v>-5224</v>
      </c>
      <c r="M706" s="89" t="e">
        <f>#REF!-F706</f>
        <v>#REF!</v>
      </c>
    </row>
    <row r="707" spans="1:13" x14ac:dyDescent="0.25">
      <c r="A707" s="40">
        <v>2514</v>
      </c>
      <c r="B707" s="43"/>
      <c r="C707" s="42" t="s">
        <v>264</v>
      </c>
      <c r="D707" s="42"/>
      <c r="E707" s="105">
        <v>45347</v>
      </c>
      <c r="F707" s="105">
        <v>45347</v>
      </c>
      <c r="G707" s="105">
        <v>38661</v>
      </c>
      <c r="H707" s="88">
        <v>51224</v>
      </c>
      <c r="I707" s="80">
        <f t="shared" si="33"/>
        <v>6686</v>
      </c>
      <c r="J707" s="89">
        <f t="shared" si="34"/>
        <v>-5877</v>
      </c>
      <c r="M707" s="89">
        <f t="shared" si="35"/>
        <v>0</v>
      </c>
    </row>
    <row r="708" spans="1:13" x14ac:dyDescent="0.25">
      <c r="A708" s="40">
        <v>3512</v>
      </c>
      <c r="B708" s="43"/>
      <c r="C708" s="42" t="s">
        <v>389</v>
      </c>
      <c r="D708" s="42"/>
      <c r="E708" s="105">
        <v>26209</v>
      </c>
      <c r="F708" s="105">
        <v>26209</v>
      </c>
      <c r="G708" s="105">
        <v>20707</v>
      </c>
      <c r="H708" s="88">
        <v>29648</v>
      </c>
      <c r="I708" s="80">
        <f t="shared" si="33"/>
        <v>5502</v>
      </c>
      <c r="J708" s="89">
        <f t="shared" si="34"/>
        <v>-3439</v>
      </c>
      <c r="M708" s="89">
        <f t="shared" si="35"/>
        <v>0</v>
      </c>
    </row>
    <row r="709" spans="1:13" x14ac:dyDescent="0.25">
      <c r="A709" s="40">
        <v>4220</v>
      </c>
      <c r="B709" s="41" t="s">
        <v>115</v>
      </c>
      <c r="C709" s="42" t="s">
        <v>204</v>
      </c>
      <c r="D709" s="42"/>
      <c r="E709" s="105" t="s">
        <v>107</v>
      </c>
      <c r="F709" s="105" t="s">
        <v>107</v>
      </c>
      <c r="G709" s="105">
        <v>19548</v>
      </c>
      <c r="H709" s="88" t="s">
        <v>107</v>
      </c>
      <c r="I709" s="80" t="e">
        <f t="shared" si="33"/>
        <v>#VALUE!</v>
      </c>
      <c r="J709" s="89" t="e">
        <f t="shared" si="34"/>
        <v>#VALUE!</v>
      </c>
      <c r="M709" s="89" t="e">
        <f t="shared" si="35"/>
        <v>#VALUE!</v>
      </c>
    </row>
    <row r="710" spans="1:13" x14ac:dyDescent="0.25">
      <c r="A710" s="40" t="s">
        <v>397</v>
      </c>
      <c r="B710" s="43"/>
      <c r="C710" s="42" t="s">
        <v>204</v>
      </c>
      <c r="D710" s="42"/>
      <c r="E710" s="87">
        <v>22830</v>
      </c>
      <c r="F710" s="105">
        <v>22830</v>
      </c>
      <c r="G710" s="87" t="s">
        <v>107</v>
      </c>
      <c r="H710" s="88">
        <v>25344</v>
      </c>
      <c r="I710" s="80" t="e">
        <f t="shared" si="33"/>
        <v>#VALUE!</v>
      </c>
      <c r="J710" s="89">
        <f t="shared" si="34"/>
        <v>-2514</v>
      </c>
      <c r="M710" s="89">
        <f t="shared" si="35"/>
        <v>0</v>
      </c>
    </row>
    <row r="711" spans="1:13" x14ac:dyDescent="0.25">
      <c r="A711" s="40">
        <v>4311</v>
      </c>
      <c r="B711" s="43"/>
      <c r="C711" s="42" t="s">
        <v>111</v>
      </c>
      <c r="D711" s="42"/>
      <c r="E711" s="105">
        <v>25100</v>
      </c>
      <c r="F711" s="112">
        <v>25100</v>
      </c>
      <c r="G711" s="105">
        <v>25415</v>
      </c>
      <c r="H711" s="88">
        <v>17989</v>
      </c>
      <c r="I711" s="80">
        <f t="shared" si="33"/>
        <v>-315</v>
      </c>
      <c r="J711" s="89">
        <f t="shared" si="34"/>
        <v>7111</v>
      </c>
      <c r="K711" t="s">
        <v>398</v>
      </c>
      <c r="M711" s="89">
        <f t="shared" si="35"/>
        <v>0</v>
      </c>
    </row>
    <row r="712" spans="1:13" x14ac:dyDescent="0.25">
      <c r="A712" s="40">
        <v>5244</v>
      </c>
      <c r="B712" s="43"/>
      <c r="C712" s="42" t="s">
        <v>298</v>
      </c>
      <c r="D712" s="42"/>
      <c r="E712" s="87">
        <v>20869</v>
      </c>
      <c r="F712" s="105">
        <v>20869</v>
      </c>
      <c r="G712" s="87" t="s">
        <v>107</v>
      </c>
      <c r="H712" s="88" t="s">
        <v>107</v>
      </c>
      <c r="I712" s="80" t="e">
        <f t="shared" si="33"/>
        <v>#VALUE!</v>
      </c>
      <c r="J712" s="89" t="e">
        <f t="shared" si="34"/>
        <v>#VALUE!</v>
      </c>
      <c r="M712" s="89">
        <f t="shared" si="35"/>
        <v>0</v>
      </c>
    </row>
    <row r="713" spans="1:13" x14ac:dyDescent="0.25">
      <c r="A713" s="40">
        <v>9000</v>
      </c>
      <c r="B713" s="41" t="s">
        <v>115</v>
      </c>
      <c r="C713" s="42" t="s">
        <v>116</v>
      </c>
      <c r="D713" s="42"/>
      <c r="E713" s="129">
        <v>15332.091962507322</v>
      </c>
      <c r="F713" s="105">
        <v>15332</v>
      </c>
      <c r="G713" s="87" t="s">
        <v>107</v>
      </c>
      <c r="H713" s="88" t="s">
        <v>107</v>
      </c>
      <c r="I713" s="80" t="e">
        <f t="shared" si="33"/>
        <v>#VALUE!</v>
      </c>
      <c r="J713" s="89" t="e">
        <f t="shared" si="34"/>
        <v>#VALUE!</v>
      </c>
      <c r="M713" s="89">
        <f t="shared" si="35"/>
        <v>9.1962507322023157E-2</v>
      </c>
    </row>
    <row r="714" spans="1:13" ht="25.5" customHeight="1" x14ac:dyDescent="0.25">
      <c r="A714" s="44">
        <v>9400</v>
      </c>
      <c r="B714" s="41" t="s">
        <v>115</v>
      </c>
      <c r="C714" s="46" t="s">
        <v>340</v>
      </c>
      <c r="D714" s="46"/>
      <c r="E714" s="87" t="s">
        <v>107</v>
      </c>
      <c r="F714" s="87" t="s">
        <v>107</v>
      </c>
      <c r="G714" s="105">
        <v>17385</v>
      </c>
      <c r="H714" s="88">
        <v>16554</v>
      </c>
      <c r="I714" s="80" t="e">
        <f t="shared" si="33"/>
        <v>#VALUE!</v>
      </c>
      <c r="J714" s="89" t="e">
        <f t="shared" si="34"/>
        <v>#VALUE!</v>
      </c>
      <c r="M714" s="89" t="e">
        <f t="shared" si="35"/>
        <v>#VALUE!</v>
      </c>
    </row>
    <row r="715" spans="1:13" ht="9.9499999999999993" customHeight="1" x14ac:dyDescent="0.25">
      <c r="A715" s="47"/>
      <c r="B715" s="45"/>
      <c r="C715" s="46"/>
      <c r="D715" s="46"/>
      <c r="E715" s="105"/>
      <c r="F715" s="105"/>
      <c r="G715" s="105"/>
      <c r="H715" s="88"/>
      <c r="I715" s="80">
        <f t="shared" si="33"/>
        <v>0</v>
      </c>
      <c r="J715" s="89">
        <f t="shared" si="34"/>
        <v>0</v>
      </c>
      <c r="M715" s="89">
        <f t="shared" si="35"/>
        <v>0</v>
      </c>
    </row>
    <row r="716" spans="1:13" ht="39" customHeight="1" x14ac:dyDescent="0.25">
      <c r="A716" s="36" t="s">
        <v>328</v>
      </c>
      <c r="B716" s="37"/>
      <c r="C716" s="58" t="s">
        <v>399</v>
      </c>
      <c r="D716" s="58"/>
      <c r="E716" s="107"/>
      <c r="F716" s="107"/>
      <c r="G716" s="107"/>
      <c r="H716" s="88"/>
      <c r="I716" s="80">
        <f t="shared" si="33"/>
        <v>0</v>
      </c>
      <c r="J716" s="89">
        <f t="shared" si="34"/>
        <v>0</v>
      </c>
      <c r="M716" s="89">
        <f t="shared" si="35"/>
        <v>0</v>
      </c>
    </row>
    <row r="717" spans="1:13" x14ac:dyDescent="0.25">
      <c r="A717" s="40">
        <v>212</v>
      </c>
      <c r="B717" s="43"/>
      <c r="C717" s="42" t="s">
        <v>362</v>
      </c>
      <c r="D717" s="42"/>
      <c r="E717" s="105" t="s">
        <v>107</v>
      </c>
      <c r="F717" s="105" t="s">
        <v>107</v>
      </c>
      <c r="G717" s="105">
        <v>38563</v>
      </c>
      <c r="H717" s="88" t="s">
        <v>107</v>
      </c>
      <c r="I717" s="80" t="e">
        <f t="shared" si="33"/>
        <v>#VALUE!</v>
      </c>
      <c r="J717" s="89" t="e">
        <f t="shared" si="34"/>
        <v>#VALUE!</v>
      </c>
      <c r="M717" s="89" t="e">
        <f t="shared" si="35"/>
        <v>#VALUE!</v>
      </c>
    </row>
    <row r="718" spans="1:13" x14ac:dyDescent="0.25">
      <c r="A718" s="40">
        <v>2121</v>
      </c>
      <c r="B718" s="55"/>
      <c r="C718" s="42" t="s">
        <v>224</v>
      </c>
      <c r="D718" s="42"/>
      <c r="E718" s="87">
        <v>34555</v>
      </c>
      <c r="F718" s="105">
        <v>34555</v>
      </c>
      <c r="G718" s="87" t="s">
        <v>107</v>
      </c>
      <c r="H718" s="88" t="s">
        <v>107</v>
      </c>
      <c r="I718" s="80" t="e">
        <f t="shared" si="33"/>
        <v>#VALUE!</v>
      </c>
      <c r="J718" s="89" t="e">
        <f t="shared" si="34"/>
        <v>#VALUE!</v>
      </c>
      <c r="M718" s="89">
        <f t="shared" si="35"/>
        <v>0</v>
      </c>
    </row>
    <row r="719" spans="1:13" x14ac:dyDescent="0.25">
      <c r="A719" s="40">
        <v>2122</v>
      </c>
      <c r="B719" s="43"/>
      <c r="C719" s="42" t="s">
        <v>225</v>
      </c>
      <c r="D719" s="42"/>
      <c r="E719" s="87">
        <v>37330</v>
      </c>
      <c r="F719" s="105">
        <v>37330</v>
      </c>
      <c r="G719" s="87" t="s">
        <v>107</v>
      </c>
      <c r="H719" s="88" t="s">
        <v>107</v>
      </c>
      <c r="I719" s="80" t="e">
        <f t="shared" si="33"/>
        <v>#VALUE!</v>
      </c>
      <c r="J719" s="89" t="e">
        <f t="shared" si="34"/>
        <v>#VALUE!</v>
      </c>
      <c r="M719" s="89">
        <f t="shared" si="35"/>
        <v>0</v>
      </c>
    </row>
    <row r="720" spans="1:13" x14ac:dyDescent="0.25">
      <c r="A720" s="40">
        <v>2511</v>
      </c>
      <c r="B720" s="43"/>
      <c r="C720" s="42" t="s">
        <v>400</v>
      </c>
      <c r="D720" s="42"/>
      <c r="E720" s="105" t="s">
        <v>107</v>
      </c>
      <c r="F720" s="87" t="s">
        <v>107</v>
      </c>
      <c r="G720" s="105">
        <v>26616</v>
      </c>
      <c r="H720" s="88">
        <v>19836</v>
      </c>
      <c r="I720" s="80" t="e">
        <f t="shared" si="33"/>
        <v>#VALUE!</v>
      </c>
      <c r="J720" s="89" t="e">
        <f t="shared" si="34"/>
        <v>#VALUE!</v>
      </c>
      <c r="M720" s="89" t="e">
        <f t="shared" si="35"/>
        <v>#VALUE!</v>
      </c>
    </row>
    <row r="721" spans="1:13" x14ac:dyDescent="0.25">
      <c r="A721" s="40">
        <v>2512</v>
      </c>
      <c r="B721" s="43"/>
      <c r="C721" s="117" t="s">
        <v>263</v>
      </c>
      <c r="D721" s="42"/>
      <c r="E721" s="105">
        <v>41077</v>
      </c>
      <c r="F721" s="109">
        <v>41077</v>
      </c>
      <c r="G721" s="105">
        <v>43261</v>
      </c>
      <c r="H721" s="88">
        <v>42739</v>
      </c>
      <c r="I721" s="80">
        <f t="shared" si="33"/>
        <v>-2184</v>
      </c>
      <c r="J721" s="89">
        <f t="shared" si="34"/>
        <v>-1662</v>
      </c>
      <c r="M721" s="89">
        <f t="shared" si="35"/>
        <v>0</v>
      </c>
    </row>
    <row r="722" spans="1:13" x14ac:dyDescent="0.25">
      <c r="A722" s="40">
        <v>2513</v>
      </c>
      <c r="B722" s="43"/>
      <c r="C722" s="42" t="s">
        <v>269</v>
      </c>
      <c r="D722" s="42"/>
      <c r="E722" s="105" t="s">
        <v>107</v>
      </c>
      <c r="F722" s="105" t="s">
        <v>107</v>
      </c>
      <c r="G722" s="105">
        <v>27103</v>
      </c>
      <c r="H722" s="88">
        <v>27047</v>
      </c>
      <c r="I722" s="80" t="e">
        <f t="shared" si="33"/>
        <v>#VALUE!</v>
      </c>
      <c r="J722" s="89" t="e">
        <f t="shared" si="34"/>
        <v>#VALUE!</v>
      </c>
      <c r="M722" s="89" t="e">
        <f t="shared" si="35"/>
        <v>#VALUE!</v>
      </c>
    </row>
    <row r="723" spans="1:13" x14ac:dyDescent="0.25">
      <c r="A723" s="40">
        <v>2514</v>
      </c>
      <c r="B723" s="43"/>
      <c r="C723" s="42" t="s">
        <v>264</v>
      </c>
      <c r="D723" s="42"/>
      <c r="E723" s="105" t="s">
        <v>107</v>
      </c>
      <c r="F723" s="87" t="s">
        <v>107</v>
      </c>
      <c r="G723" s="105">
        <v>36905</v>
      </c>
      <c r="H723" s="88">
        <v>17450</v>
      </c>
      <c r="I723" s="80" t="e">
        <f t="shared" si="33"/>
        <v>#VALUE!</v>
      </c>
      <c r="J723" s="89" t="e">
        <f t="shared" si="34"/>
        <v>#VALUE!</v>
      </c>
      <c r="M723" s="89" t="e">
        <f t="shared" si="35"/>
        <v>#VALUE!</v>
      </c>
    </row>
    <row r="724" spans="1:13" x14ac:dyDescent="0.25">
      <c r="A724" s="40" t="s">
        <v>401</v>
      </c>
      <c r="B724" s="43"/>
      <c r="C724" s="42" t="s">
        <v>270</v>
      </c>
      <c r="D724" s="42"/>
      <c r="E724" s="105" t="s">
        <v>107</v>
      </c>
      <c r="F724" s="87" t="s">
        <v>107</v>
      </c>
      <c r="G724" s="87" t="s">
        <v>107</v>
      </c>
      <c r="H724" s="88">
        <v>32183</v>
      </c>
      <c r="I724" s="80" t="e">
        <f t="shared" si="33"/>
        <v>#VALUE!</v>
      </c>
      <c r="J724" s="89" t="e">
        <f t="shared" si="34"/>
        <v>#VALUE!</v>
      </c>
      <c r="M724" s="89" t="e">
        <f t="shared" si="35"/>
        <v>#VALUE!</v>
      </c>
    </row>
    <row r="725" spans="1:13" x14ac:dyDescent="0.25">
      <c r="A725" s="40">
        <v>2522</v>
      </c>
      <c r="B725" s="43"/>
      <c r="C725" s="42" t="s">
        <v>271</v>
      </c>
      <c r="D725" s="42"/>
      <c r="E725" s="105" t="s">
        <v>107</v>
      </c>
      <c r="F725" s="87" t="s">
        <v>107</v>
      </c>
      <c r="G725" s="105">
        <v>26043</v>
      </c>
      <c r="H725" s="88">
        <v>29752</v>
      </c>
      <c r="I725" s="80" t="e">
        <f t="shared" si="33"/>
        <v>#VALUE!</v>
      </c>
      <c r="J725" s="89" t="e">
        <f t="shared" si="34"/>
        <v>#VALUE!</v>
      </c>
      <c r="M725" s="89" t="e">
        <f t="shared" si="35"/>
        <v>#VALUE!</v>
      </c>
    </row>
    <row r="726" spans="1:13" x14ac:dyDescent="0.25">
      <c r="A726" s="40">
        <v>2523</v>
      </c>
      <c r="B726" s="43"/>
      <c r="C726" s="117" t="s">
        <v>265</v>
      </c>
      <c r="D726" s="94">
        <v>41164.944655784246</v>
      </c>
      <c r="E726" s="123">
        <v>24513</v>
      </c>
      <c r="F726" s="92">
        <v>41165</v>
      </c>
      <c r="G726" s="105">
        <v>36241</v>
      </c>
      <c r="H726" s="88">
        <v>36698</v>
      </c>
      <c r="I726" s="80">
        <f t="shared" si="33"/>
        <v>4924</v>
      </c>
      <c r="J726" s="89">
        <f t="shared" si="34"/>
        <v>4467</v>
      </c>
      <c r="M726" s="89">
        <f t="shared" si="35"/>
        <v>-16652</v>
      </c>
    </row>
    <row r="727" spans="1:13" x14ac:dyDescent="0.25">
      <c r="A727" s="40">
        <v>3313</v>
      </c>
      <c r="B727" s="43"/>
      <c r="C727" s="42" t="s">
        <v>276</v>
      </c>
      <c r="D727" s="42"/>
      <c r="E727" s="87">
        <v>51608</v>
      </c>
      <c r="F727" s="105">
        <v>51608</v>
      </c>
      <c r="G727" s="87" t="s">
        <v>107</v>
      </c>
      <c r="H727" s="88" t="s">
        <v>107</v>
      </c>
      <c r="I727" s="80" t="e">
        <f t="shared" si="33"/>
        <v>#VALUE!</v>
      </c>
      <c r="J727" s="89" t="e">
        <f t="shared" si="34"/>
        <v>#VALUE!</v>
      </c>
      <c r="M727" s="89">
        <f t="shared" si="35"/>
        <v>0</v>
      </c>
    </row>
    <row r="728" spans="1:13" x14ac:dyDescent="0.25">
      <c r="A728" s="40">
        <v>3333</v>
      </c>
      <c r="B728" s="43"/>
      <c r="C728" s="42" t="s">
        <v>299</v>
      </c>
      <c r="D728" s="42"/>
      <c r="E728" s="87">
        <v>27600</v>
      </c>
      <c r="F728" s="105">
        <v>27600</v>
      </c>
      <c r="G728" s="87" t="s">
        <v>107</v>
      </c>
      <c r="H728" s="88" t="s">
        <v>107</v>
      </c>
      <c r="I728" s="80" t="e">
        <f t="shared" si="33"/>
        <v>#VALUE!</v>
      </c>
      <c r="J728" s="89" t="e">
        <f t="shared" si="34"/>
        <v>#VALUE!</v>
      </c>
      <c r="M728" s="89">
        <f t="shared" si="35"/>
        <v>0</v>
      </c>
    </row>
    <row r="729" spans="1:13" ht="39" x14ac:dyDescent="0.25">
      <c r="A729" s="44">
        <v>3512</v>
      </c>
      <c r="B729" s="43"/>
      <c r="C729" s="50" t="s">
        <v>297</v>
      </c>
      <c r="D729" s="94">
        <v>24530.492998472764</v>
      </c>
      <c r="E729" s="87">
        <v>36342</v>
      </c>
      <c r="F729" s="105">
        <v>24530</v>
      </c>
      <c r="G729" s="87" t="s">
        <v>107</v>
      </c>
      <c r="H729" s="88" t="s">
        <v>107</v>
      </c>
      <c r="I729" s="80" t="e">
        <f t="shared" si="33"/>
        <v>#VALUE!</v>
      </c>
      <c r="J729" s="89" t="e">
        <f t="shared" si="34"/>
        <v>#VALUE!</v>
      </c>
      <c r="M729" s="89">
        <f t="shared" si="35"/>
        <v>11812</v>
      </c>
    </row>
    <row r="730" spans="1:13" x14ac:dyDescent="0.25">
      <c r="A730" s="40">
        <v>4220</v>
      </c>
      <c r="B730" s="41" t="s">
        <v>115</v>
      </c>
      <c r="C730" s="42" t="s">
        <v>204</v>
      </c>
      <c r="D730" s="42"/>
      <c r="E730" s="105" t="s">
        <v>107</v>
      </c>
      <c r="F730" s="87" t="s">
        <v>107</v>
      </c>
      <c r="G730" s="105">
        <v>24180</v>
      </c>
      <c r="H730" s="88" t="s">
        <v>107</v>
      </c>
      <c r="I730" s="80" t="e">
        <f t="shared" si="33"/>
        <v>#VALUE!</v>
      </c>
      <c r="J730" s="89" t="e">
        <f t="shared" si="34"/>
        <v>#VALUE!</v>
      </c>
      <c r="M730" s="89" t="e">
        <f t="shared" si="35"/>
        <v>#VALUE!</v>
      </c>
    </row>
    <row r="731" spans="1:13" x14ac:dyDescent="0.25">
      <c r="A731" s="40">
        <v>4222</v>
      </c>
      <c r="B731" s="43"/>
      <c r="C731" s="42" t="s">
        <v>204</v>
      </c>
      <c r="D731" s="42"/>
      <c r="E731" s="87">
        <v>27441</v>
      </c>
      <c r="F731" s="105">
        <v>27441</v>
      </c>
      <c r="G731" s="87" t="s">
        <v>107</v>
      </c>
      <c r="H731" s="88" t="s">
        <v>107</v>
      </c>
      <c r="I731" s="80" t="e">
        <f t="shared" si="33"/>
        <v>#VALUE!</v>
      </c>
      <c r="J731" s="89" t="e">
        <f t="shared" si="34"/>
        <v>#VALUE!</v>
      </c>
      <c r="M731" s="89">
        <f t="shared" si="35"/>
        <v>0</v>
      </c>
    </row>
    <row r="732" spans="1:13" x14ac:dyDescent="0.25">
      <c r="A732" s="40">
        <v>4225</v>
      </c>
      <c r="B732" s="43"/>
      <c r="C732" s="42" t="s">
        <v>300</v>
      </c>
      <c r="D732" s="42"/>
      <c r="E732" s="87">
        <v>23993</v>
      </c>
      <c r="F732" s="105">
        <v>23993</v>
      </c>
      <c r="G732" s="87" t="s">
        <v>107</v>
      </c>
      <c r="H732" s="88" t="s">
        <v>107</v>
      </c>
      <c r="I732" s="80" t="e">
        <f t="shared" si="33"/>
        <v>#VALUE!</v>
      </c>
      <c r="J732" s="89" t="e">
        <f t="shared" si="34"/>
        <v>#VALUE!</v>
      </c>
      <c r="M732" s="89">
        <f t="shared" si="35"/>
        <v>0</v>
      </c>
    </row>
    <row r="733" spans="1:13" x14ac:dyDescent="0.25">
      <c r="A733" s="40">
        <v>4311</v>
      </c>
      <c r="B733" s="43"/>
      <c r="C733" s="42" t="s">
        <v>111</v>
      </c>
      <c r="D733" s="42"/>
      <c r="E733" s="105">
        <v>24074</v>
      </c>
      <c r="F733" s="105">
        <v>24074</v>
      </c>
      <c r="G733" s="105">
        <v>22171</v>
      </c>
      <c r="H733" s="88">
        <v>23483</v>
      </c>
      <c r="I733" s="80">
        <f t="shared" si="33"/>
        <v>1903</v>
      </c>
      <c r="J733" s="89">
        <f t="shared" si="34"/>
        <v>591</v>
      </c>
      <c r="M733" s="89">
        <f t="shared" si="35"/>
        <v>0</v>
      </c>
    </row>
    <row r="734" spans="1:13" x14ac:dyDescent="0.25">
      <c r="A734" s="44">
        <v>9000</v>
      </c>
      <c r="B734" s="41" t="s">
        <v>115</v>
      </c>
      <c r="C734" s="46" t="s">
        <v>116</v>
      </c>
      <c r="D734" s="46"/>
      <c r="E734" s="87">
        <v>12002</v>
      </c>
      <c r="F734" s="105">
        <v>12002</v>
      </c>
      <c r="G734" s="87" t="s">
        <v>107</v>
      </c>
      <c r="H734" s="88" t="s">
        <v>107</v>
      </c>
      <c r="I734" s="80" t="e">
        <f t="shared" si="33"/>
        <v>#VALUE!</v>
      </c>
      <c r="J734" s="89" t="e">
        <f t="shared" si="34"/>
        <v>#VALUE!</v>
      </c>
      <c r="M734" s="89">
        <f t="shared" si="35"/>
        <v>0</v>
      </c>
    </row>
    <row r="735" spans="1:13" ht="25.5" customHeight="1" x14ac:dyDescent="0.25">
      <c r="A735" s="44">
        <v>9400</v>
      </c>
      <c r="B735" s="41" t="s">
        <v>115</v>
      </c>
      <c r="C735" s="46" t="s">
        <v>340</v>
      </c>
      <c r="D735" s="46"/>
      <c r="E735" s="105" t="s">
        <v>107</v>
      </c>
      <c r="F735" s="87" t="s">
        <v>107</v>
      </c>
      <c r="G735" s="105">
        <v>16432</v>
      </c>
      <c r="H735" s="88">
        <v>13833</v>
      </c>
      <c r="I735" s="80" t="e">
        <f t="shared" si="33"/>
        <v>#VALUE!</v>
      </c>
      <c r="J735" s="89" t="e">
        <f t="shared" si="34"/>
        <v>#VALUE!</v>
      </c>
      <c r="M735" s="89" t="e">
        <f t="shared" si="35"/>
        <v>#VALUE!</v>
      </c>
    </row>
    <row r="736" spans="1:13" ht="9.9499999999999993" customHeight="1" x14ac:dyDescent="0.25">
      <c r="A736" s="47"/>
      <c r="B736" s="45"/>
      <c r="C736" s="46"/>
      <c r="D736" s="46"/>
      <c r="E736" s="105"/>
      <c r="F736" s="105"/>
      <c r="G736" s="105"/>
      <c r="H736" s="88"/>
      <c r="I736" s="80">
        <f t="shared" ref="I736:I786" si="36">F736-G736</f>
        <v>0</v>
      </c>
      <c r="J736" s="89">
        <f t="shared" ref="J736:J786" si="37">F736-H736</f>
        <v>0</v>
      </c>
      <c r="M736" s="89">
        <f t="shared" si="35"/>
        <v>0</v>
      </c>
    </row>
    <row r="737" spans="1:13" ht="15" customHeight="1" x14ac:dyDescent="0.25">
      <c r="A737" s="48" t="s">
        <v>43</v>
      </c>
      <c r="B737" s="49"/>
      <c r="C737" s="58" t="s">
        <v>301</v>
      </c>
      <c r="D737" s="58"/>
      <c r="E737" s="107"/>
      <c r="F737" s="107"/>
      <c r="G737" s="107"/>
      <c r="H737" s="88"/>
      <c r="I737" s="80">
        <f t="shared" si="36"/>
        <v>0</v>
      </c>
      <c r="J737" s="89">
        <f t="shared" si="37"/>
        <v>0</v>
      </c>
      <c r="M737" s="89">
        <f t="shared" si="35"/>
        <v>0</v>
      </c>
    </row>
    <row r="738" spans="1:13" x14ac:dyDescent="0.25">
      <c r="A738" s="40">
        <v>2211</v>
      </c>
      <c r="B738" s="43"/>
      <c r="C738" s="42" t="s">
        <v>302</v>
      </c>
      <c r="D738" s="42"/>
      <c r="E738" s="87" t="s">
        <v>107</v>
      </c>
      <c r="F738" s="87" t="s">
        <v>107</v>
      </c>
      <c r="G738" s="87" t="s">
        <v>107</v>
      </c>
      <c r="H738" s="88" t="s">
        <v>107</v>
      </c>
      <c r="I738" s="80" t="e">
        <f t="shared" si="36"/>
        <v>#VALUE!</v>
      </c>
      <c r="J738" s="89" t="e">
        <f t="shared" si="37"/>
        <v>#VALUE!</v>
      </c>
      <c r="M738" s="89" t="e">
        <f t="shared" si="35"/>
        <v>#VALUE!</v>
      </c>
    </row>
    <row r="739" spans="1:13" x14ac:dyDescent="0.25">
      <c r="A739" s="40">
        <v>2240</v>
      </c>
      <c r="B739" s="43"/>
      <c r="C739" s="42" t="s">
        <v>303</v>
      </c>
      <c r="D739" s="42"/>
      <c r="E739" s="87" t="s">
        <v>107</v>
      </c>
      <c r="F739" s="87" t="s">
        <v>107</v>
      </c>
      <c r="G739" s="87" t="s">
        <v>107</v>
      </c>
      <c r="H739" s="88" t="s">
        <v>107</v>
      </c>
      <c r="I739" s="80" t="e">
        <f t="shared" si="36"/>
        <v>#VALUE!</v>
      </c>
      <c r="J739" s="89" t="e">
        <f t="shared" si="37"/>
        <v>#VALUE!</v>
      </c>
      <c r="M739" s="89" t="e">
        <f t="shared" si="35"/>
        <v>#VALUE!</v>
      </c>
    </row>
    <row r="740" spans="1:13" x14ac:dyDescent="0.25">
      <c r="A740" s="40">
        <v>2512</v>
      </c>
      <c r="B740" s="43"/>
      <c r="C740" s="42" t="s">
        <v>263</v>
      </c>
      <c r="D740" s="42"/>
      <c r="E740" s="87" t="s">
        <v>107</v>
      </c>
      <c r="F740" s="87" t="s">
        <v>107</v>
      </c>
      <c r="G740" s="105">
        <v>48000</v>
      </c>
      <c r="H740" s="88">
        <v>38378</v>
      </c>
      <c r="I740" s="80" t="e">
        <f t="shared" si="36"/>
        <v>#VALUE!</v>
      </c>
      <c r="J740" s="89" t="e">
        <f t="shared" si="37"/>
        <v>#VALUE!</v>
      </c>
      <c r="M740" s="89" t="e">
        <f t="shared" si="35"/>
        <v>#VALUE!</v>
      </c>
    </row>
    <row r="741" spans="1:13" x14ac:dyDescent="0.25">
      <c r="A741" s="40">
        <v>2514</v>
      </c>
      <c r="B741" s="43"/>
      <c r="C741" s="42" t="s">
        <v>264</v>
      </c>
      <c r="D741" s="42"/>
      <c r="E741" s="87" t="s">
        <v>107</v>
      </c>
      <c r="F741" s="87" t="s">
        <v>107</v>
      </c>
      <c r="G741" s="105">
        <v>20274</v>
      </c>
      <c r="H741" s="88">
        <v>14297</v>
      </c>
      <c r="I741" s="80" t="e">
        <f t="shared" si="36"/>
        <v>#VALUE!</v>
      </c>
      <c r="J741" s="89" t="e">
        <f t="shared" si="37"/>
        <v>#VALUE!</v>
      </c>
      <c r="M741" s="89" t="e">
        <f t="shared" si="35"/>
        <v>#VALUE!</v>
      </c>
    </row>
    <row r="742" spans="1:13" x14ac:dyDescent="0.25">
      <c r="A742" s="40">
        <v>3256</v>
      </c>
      <c r="B742" s="43"/>
      <c r="C742" s="42" t="s">
        <v>304</v>
      </c>
      <c r="D742" s="42"/>
      <c r="E742" s="87">
        <v>35027</v>
      </c>
      <c r="F742" s="105">
        <v>35027</v>
      </c>
      <c r="G742" s="87" t="s">
        <v>107</v>
      </c>
      <c r="H742" s="88" t="s">
        <v>107</v>
      </c>
      <c r="I742" s="80" t="e">
        <f t="shared" si="36"/>
        <v>#VALUE!</v>
      </c>
      <c r="J742" s="89" t="e">
        <f t="shared" si="37"/>
        <v>#VALUE!</v>
      </c>
      <c r="M742" s="89">
        <f t="shared" si="35"/>
        <v>0</v>
      </c>
    </row>
    <row r="743" spans="1:13" x14ac:dyDescent="0.25">
      <c r="A743" s="40">
        <v>3344</v>
      </c>
      <c r="B743" s="43"/>
      <c r="C743" s="117" t="s">
        <v>305</v>
      </c>
      <c r="D743" s="42"/>
      <c r="E743" s="105">
        <v>18892</v>
      </c>
      <c r="F743" s="109">
        <v>18892</v>
      </c>
      <c r="G743" s="105">
        <v>18560</v>
      </c>
      <c r="H743" s="88">
        <v>22316</v>
      </c>
      <c r="I743" s="80">
        <f t="shared" si="36"/>
        <v>332</v>
      </c>
      <c r="J743" s="89">
        <f t="shared" si="37"/>
        <v>-3424</v>
      </c>
      <c r="M743" s="89">
        <f t="shared" si="35"/>
        <v>0</v>
      </c>
    </row>
    <row r="744" spans="1:13" x14ac:dyDescent="0.25">
      <c r="A744" s="40">
        <v>3512</v>
      </c>
      <c r="B744" s="43"/>
      <c r="C744" s="42" t="s">
        <v>389</v>
      </c>
      <c r="D744" s="42"/>
      <c r="E744" s="105">
        <v>41024</v>
      </c>
      <c r="F744" s="112">
        <v>41024</v>
      </c>
      <c r="G744" s="105">
        <v>19928</v>
      </c>
      <c r="H744" s="88">
        <v>18015</v>
      </c>
      <c r="I744" s="121">
        <f t="shared" si="36"/>
        <v>21096</v>
      </c>
      <c r="J744" s="122">
        <f t="shared" si="37"/>
        <v>23009</v>
      </c>
      <c r="M744" s="89">
        <f t="shared" si="35"/>
        <v>0</v>
      </c>
    </row>
    <row r="745" spans="1:13" x14ac:dyDescent="0.25">
      <c r="A745" s="40">
        <v>4220</v>
      </c>
      <c r="B745" s="41" t="s">
        <v>115</v>
      </c>
      <c r="C745" s="42" t="s">
        <v>204</v>
      </c>
      <c r="D745" s="42"/>
      <c r="E745" s="87" t="s">
        <v>107</v>
      </c>
      <c r="F745" s="87" t="s">
        <v>107</v>
      </c>
      <c r="G745" s="105">
        <v>30288</v>
      </c>
      <c r="H745" s="88" t="s">
        <v>107</v>
      </c>
      <c r="I745" s="80" t="e">
        <f t="shared" si="36"/>
        <v>#VALUE!</v>
      </c>
      <c r="J745" s="89" t="e">
        <f t="shared" si="37"/>
        <v>#VALUE!</v>
      </c>
      <c r="M745" s="89" t="e">
        <f t="shared" si="35"/>
        <v>#VALUE!</v>
      </c>
    </row>
    <row r="746" spans="1:13" x14ac:dyDescent="0.25">
      <c r="A746" s="40">
        <v>4311</v>
      </c>
      <c r="B746" s="43"/>
      <c r="C746" s="42" t="s">
        <v>111</v>
      </c>
      <c r="D746" s="42"/>
      <c r="E746" s="105">
        <v>25631</v>
      </c>
      <c r="F746" s="105">
        <v>25631</v>
      </c>
      <c r="G746" s="105">
        <v>18069</v>
      </c>
      <c r="H746" s="88">
        <v>19205</v>
      </c>
      <c r="I746" s="80">
        <f t="shared" si="36"/>
        <v>7562</v>
      </c>
      <c r="J746" s="89">
        <f t="shared" si="37"/>
        <v>6426</v>
      </c>
      <c r="M746" s="89">
        <f t="shared" ref="M746:M786" si="38">E746-F746</f>
        <v>0</v>
      </c>
    </row>
    <row r="747" spans="1:13" x14ac:dyDescent="0.25">
      <c r="A747" s="44">
        <v>9000</v>
      </c>
      <c r="B747" s="41" t="s">
        <v>115</v>
      </c>
      <c r="C747" s="46" t="s">
        <v>116</v>
      </c>
      <c r="D747" s="46"/>
      <c r="E747" s="105">
        <v>11711</v>
      </c>
      <c r="F747" s="105">
        <v>11711</v>
      </c>
      <c r="G747" s="87" t="s">
        <v>107</v>
      </c>
      <c r="H747" s="88" t="s">
        <v>107</v>
      </c>
      <c r="I747" s="80" t="e">
        <f t="shared" si="36"/>
        <v>#VALUE!</v>
      </c>
      <c r="J747" s="89" t="e">
        <f t="shared" si="37"/>
        <v>#VALUE!</v>
      </c>
      <c r="L747">
        <f>341*25.75</f>
        <v>8780.75</v>
      </c>
      <c r="M747" s="89">
        <f t="shared" si="38"/>
        <v>0</v>
      </c>
    </row>
    <row r="748" spans="1:13" ht="25.5" customHeight="1" x14ac:dyDescent="0.25">
      <c r="A748" s="44">
        <v>9400</v>
      </c>
      <c r="B748" s="41" t="s">
        <v>115</v>
      </c>
      <c r="C748" s="46" t="s">
        <v>340</v>
      </c>
      <c r="D748" s="46"/>
      <c r="E748" s="87"/>
      <c r="F748" s="87" t="s">
        <v>107</v>
      </c>
      <c r="G748" s="87" t="s">
        <v>107</v>
      </c>
      <c r="H748" s="88">
        <v>13532</v>
      </c>
      <c r="I748" s="80" t="e">
        <f t="shared" si="36"/>
        <v>#VALUE!</v>
      </c>
      <c r="J748" s="89" t="e">
        <f t="shared" si="37"/>
        <v>#VALUE!</v>
      </c>
      <c r="M748" s="89" t="e">
        <f t="shared" si="38"/>
        <v>#VALUE!</v>
      </c>
    </row>
    <row r="749" spans="1:13" ht="9.9499999999999993" customHeight="1" x14ac:dyDescent="0.25">
      <c r="A749" s="47"/>
      <c r="B749" s="45"/>
      <c r="C749" s="46"/>
      <c r="D749" s="46"/>
      <c r="E749" s="105"/>
      <c r="F749" s="105"/>
      <c r="G749" s="105"/>
      <c r="H749" s="88"/>
      <c r="I749" s="80">
        <f t="shared" si="36"/>
        <v>0</v>
      </c>
      <c r="J749" s="89">
        <f t="shared" si="37"/>
        <v>0</v>
      </c>
      <c r="M749" s="89">
        <f t="shared" si="38"/>
        <v>0</v>
      </c>
    </row>
    <row r="750" spans="1:13" ht="15" customHeight="1" x14ac:dyDescent="0.25">
      <c r="A750" s="48" t="s">
        <v>44</v>
      </c>
      <c r="B750" s="49"/>
      <c r="C750" s="58" t="s">
        <v>306</v>
      </c>
      <c r="D750" s="58"/>
      <c r="E750" s="105"/>
      <c r="F750" s="105"/>
      <c r="G750" s="105"/>
      <c r="H750" s="88"/>
      <c r="I750" s="80">
        <f t="shared" si="36"/>
        <v>0</v>
      </c>
      <c r="J750" s="89">
        <f t="shared" si="37"/>
        <v>0</v>
      </c>
      <c r="M750" s="89">
        <f t="shared" si="38"/>
        <v>0</v>
      </c>
    </row>
    <row r="751" spans="1:13" x14ac:dyDescent="0.25">
      <c r="A751" s="44">
        <v>2310</v>
      </c>
      <c r="B751" s="45"/>
      <c r="C751" s="50" t="s">
        <v>307</v>
      </c>
      <c r="D751" s="50"/>
      <c r="E751" s="105">
        <v>28862</v>
      </c>
      <c r="F751" s="108">
        <v>28862</v>
      </c>
      <c r="G751" s="105">
        <v>28457</v>
      </c>
      <c r="H751" s="88">
        <v>26816</v>
      </c>
      <c r="I751" s="80">
        <f t="shared" si="36"/>
        <v>405</v>
      </c>
      <c r="J751" s="89">
        <f t="shared" si="37"/>
        <v>2046</v>
      </c>
      <c r="M751" s="89">
        <f t="shared" si="38"/>
        <v>0</v>
      </c>
    </row>
    <row r="752" spans="1:13" x14ac:dyDescent="0.25">
      <c r="A752" s="40">
        <v>2320</v>
      </c>
      <c r="B752" s="43"/>
      <c r="C752" s="42" t="s">
        <v>308</v>
      </c>
      <c r="D752" s="42"/>
      <c r="E752" s="105">
        <v>22109</v>
      </c>
      <c r="F752" s="105">
        <v>22109</v>
      </c>
      <c r="G752" s="105">
        <v>16334</v>
      </c>
      <c r="H752" s="88">
        <v>16127</v>
      </c>
      <c r="I752" s="80">
        <f t="shared" si="36"/>
        <v>5775</v>
      </c>
      <c r="J752" s="89">
        <f t="shared" si="37"/>
        <v>5982</v>
      </c>
      <c r="M752" s="89">
        <f t="shared" si="38"/>
        <v>0</v>
      </c>
    </row>
    <row r="753" spans="1:13" ht="15" customHeight="1" x14ac:dyDescent="0.25">
      <c r="A753" s="44">
        <v>2330</v>
      </c>
      <c r="B753" s="45"/>
      <c r="C753" s="50" t="s">
        <v>309</v>
      </c>
      <c r="D753" s="50"/>
      <c r="E753" s="105">
        <v>17653</v>
      </c>
      <c r="F753" s="108">
        <v>17653</v>
      </c>
      <c r="G753" s="105">
        <v>19002</v>
      </c>
      <c r="H753" s="88">
        <v>16430</v>
      </c>
      <c r="I753" s="80">
        <f t="shared" si="36"/>
        <v>-1349</v>
      </c>
      <c r="J753" s="89">
        <f t="shared" si="37"/>
        <v>1223</v>
      </c>
      <c r="M753" s="89">
        <f t="shared" si="38"/>
        <v>0</v>
      </c>
    </row>
    <row r="754" spans="1:13" x14ac:dyDescent="0.25">
      <c r="A754" s="40">
        <v>2339</v>
      </c>
      <c r="B754" s="41" t="s">
        <v>115</v>
      </c>
      <c r="C754" s="42" t="s">
        <v>310</v>
      </c>
      <c r="D754" s="42"/>
      <c r="E754" s="105">
        <v>21973</v>
      </c>
      <c r="F754" s="108">
        <v>21973</v>
      </c>
      <c r="G754" s="105">
        <v>24306</v>
      </c>
      <c r="H754" s="88">
        <v>19254</v>
      </c>
      <c r="I754" s="80">
        <f t="shared" si="36"/>
        <v>-2333</v>
      </c>
      <c r="J754" s="89">
        <f t="shared" si="37"/>
        <v>2719</v>
      </c>
      <c r="M754" s="89">
        <f t="shared" si="38"/>
        <v>0</v>
      </c>
    </row>
    <row r="755" spans="1:13" x14ac:dyDescent="0.25">
      <c r="A755" s="40">
        <v>2341</v>
      </c>
      <c r="B755" s="43"/>
      <c r="C755" s="42" t="s">
        <v>311</v>
      </c>
      <c r="D755" s="42"/>
      <c r="E755" s="105">
        <v>17874</v>
      </c>
      <c r="F755" s="105">
        <v>17874</v>
      </c>
      <c r="G755" s="105">
        <v>18404</v>
      </c>
      <c r="H755" s="88">
        <v>16676</v>
      </c>
      <c r="I755" s="80">
        <f t="shared" si="36"/>
        <v>-530</v>
      </c>
      <c r="J755" s="89">
        <f t="shared" si="37"/>
        <v>1198</v>
      </c>
      <c r="M755" s="89">
        <f t="shared" si="38"/>
        <v>0</v>
      </c>
    </row>
    <row r="756" spans="1:13" x14ac:dyDescent="0.25">
      <c r="A756" s="44">
        <v>2342</v>
      </c>
      <c r="B756" s="45"/>
      <c r="C756" s="50" t="s">
        <v>312</v>
      </c>
      <c r="D756" s="50"/>
      <c r="E756" s="105">
        <v>17866</v>
      </c>
      <c r="F756" s="105">
        <v>17866</v>
      </c>
      <c r="G756" s="105">
        <v>16550</v>
      </c>
      <c r="H756" s="88">
        <v>16107</v>
      </c>
      <c r="I756" s="80">
        <f t="shared" si="36"/>
        <v>1316</v>
      </c>
      <c r="J756" s="89">
        <f t="shared" si="37"/>
        <v>1759</v>
      </c>
      <c r="M756" s="89">
        <f t="shared" si="38"/>
        <v>0</v>
      </c>
    </row>
    <row r="757" spans="1:13" ht="26.25" customHeight="1" x14ac:dyDescent="0.25">
      <c r="A757" s="44">
        <v>2352</v>
      </c>
      <c r="B757" s="45"/>
      <c r="C757" s="50" t="s">
        <v>402</v>
      </c>
      <c r="D757" s="50"/>
      <c r="E757" s="105">
        <v>23633</v>
      </c>
      <c r="F757" s="112">
        <v>23633</v>
      </c>
      <c r="G757" s="105">
        <v>17971</v>
      </c>
      <c r="H757" s="88">
        <v>19389</v>
      </c>
      <c r="I757" s="121">
        <f t="shared" si="36"/>
        <v>5662</v>
      </c>
      <c r="J757" s="122">
        <f t="shared" si="37"/>
        <v>4244</v>
      </c>
      <c r="M757" s="89">
        <f t="shared" si="38"/>
        <v>0</v>
      </c>
    </row>
    <row r="758" spans="1:13" ht="15" customHeight="1" x14ac:dyDescent="0.25">
      <c r="A758" s="44">
        <v>2423</v>
      </c>
      <c r="B758" s="45"/>
      <c r="C758" s="50" t="s">
        <v>313</v>
      </c>
      <c r="D758" s="50"/>
      <c r="E758" s="105">
        <v>21081</v>
      </c>
      <c r="F758" s="105">
        <v>21081</v>
      </c>
      <c r="G758" s="105">
        <v>21078</v>
      </c>
      <c r="H758" s="88" t="s">
        <v>107</v>
      </c>
      <c r="I758" s="80">
        <f t="shared" si="36"/>
        <v>3</v>
      </c>
      <c r="J758" s="89" t="e">
        <f t="shared" si="37"/>
        <v>#VALUE!</v>
      </c>
      <c r="M758" s="89">
        <f t="shared" si="38"/>
        <v>0</v>
      </c>
    </row>
    <row r="759" spans="1:13" ht="15" customHeight="1" x14ac:dyDescent="0.25">
      <c r="A759" s="44">
        <v>4311</v>
      </c>
      <c r="B759" s="45"/>
      <c r="C759" s="50" t="s">
        <v>111</v>
      </c>
      <c r="D759" s="50"/>
      <c r="E759" s="105">
        <v>18187</v>
      </c>
      <c r="F759" s="105">
        <v>18187</v>
      </c>
      <c r="G759" s="105">
        <v>17352</v>
      </c>
      <c r="H759" s="88">
        <v>15884</v>
      </c>
      <c r="I759" s="80">
        <f t="shared" si="36"/>
        <v>835</v>
      </c>
      <c r="J759" s="89">
        <f t="shared" si="37"/>
        <v>2303</v>
      </c>
      <c r="M759" s="89">
        <f t="shared" si="38"/>
        <v>0</v>
      </c>
    </row>
    <row r="760" spans="1:13" x14ac:dyDescent="0.25">
      <c r="A760" s="44">
        <v>9000</v>
      </c>
      <c r="B760" s="41" t="s">
        <v>115</v>
      </c>
      <c r="C760" s="46" t="s">
        <v>116</v>
      </c>
      <c r="D760" s="46"/>
      <c r="E760" s="87">
        <v>12834</v>
      </c>
      <c r="F760" s="105">
        <v>12834</v>
      </c>
      <c r="G760" s="87" t="s">
        <v>107</v>
      </c>
      <c r="H760" s="88" t="s">
        <v>107</v>
      </c>
      <c r="I760" s="80" t="e">
        <f t="shared" si="36"/>
        <v>#VALUE!</v>
      </c>
      <c r="J760" s="89" t="e">
        <f t="shared" si="37"/>
        <v>#VALUE!</v>
      </c>
      <c r="M760" s="89">
        <f t="shared" si="38"/>
        <v>0</v>
      </c>
    </row>
    <row r="761" spans="1:13" x14ac:dyDescent="0.25">
      <c r="A761" s="44">
        <v>9400</v>
      </c>
      <c r="B761" s="41" t="s">
        <v>115</v>
      </c>
      <c r="C761" s="42" t="s">
        <v>340</v>
      </c>
      <c r="D761" s="42"/>
      <c r="E761" s="105"/>
      <c r="F761" s="87" t="s">
        <v>107</v>
      </c>
      <c r="G761" s="105">
        <v>12982</v>
      </c>
      <c r="H761" s="88">
        <v>10946</v>
      </c>
      <c r="I761" s="80" t="e">
        <f t="shared" si="36"/>
        <v>#VALUE!</v>
      </c>
      <c r="J761" s="89" t="e">
        <f t="shared" si="37"/>
        <v>#VALUE!</v>
      </c>
      <c r="M761" s="89" t="e">
        <f t="shared" si="38"/>
        <v>#VALUE!</v>
      </c>
    </row>
    <row r="762" spans="1:13" ht="9.9499999999999993" customHeight="1" x14ac:dyDescent="0.25">
      <c r="A762" s="75"/>
      <c r="B762" s="43"/>
      <c r="C762" s="42"/>
      <c r="D762" s="42"/>
      <c r="E762" s="105"/>
      <c r="F762" s="105"/>
      <c r="G762" s="105"/>
      <c r="H762" s="88"/>
      <c r="I762" s="80">
        <f t="shared" si="36"/>
        <v>0</v>
      </c>
      <c r="J762" s="89">
        <f t="shared" si="37"/>
        <v>0</v>
      </c>
      <c r="M762" s="89">
        <f t="shared" si="38"/>
        <v>0</v>
      </c>
    </row>
    <row r="763" spans="1:13" ht="25.5" customHeight="1" x14ac:dyDescent="0.25">
      <c r="A763" s="36" t="s">
        <v>45</v>
      </c>
      <c r="B763" s="55"/>
      <c r="C763" s="38" t="s">
        <v>83</v>
      </c>
      <c r="D763" s="38"/>
      <c r="E763" s="107"/>
      <c r="F763" s="107"/>
      <c r="G763" s="107"/>
      <c r="H763" s="88"/>
      <c r="I763" s="80">
        <f t="shared" si="36"/>
        <v>0</v>
      </c>
      <c r="J763" s="89">
        <f t="shared" si="37"/>
        <v>0</v>
      </c>
      <c r="M763" s="89">
        <f t="shared" si="38"/>
        <v>0</v>
      </c>
    </row>
    <row r="764" spans="1:13" x14ac:dyDescent="0.25">
      <c r="A764" s="40">
        <v>2211</v>
      </c>
      <c r="B764" s="43"/>
      <c r="C764" s="42" t="s">
        <v>403</v>
      </c>
      <c r="D764" s="42"/>
      <c r="E764" s="105">
        <v>51251</v>
      </c>
      <c r="F764" s="112">
        <v>51251</v>
      </c>
      <c r="G764" s="105">
        <v>32246</v>
      </c>
      <c r="H764" s="88">
        <v>33592</v>
      </c>
      <c r="I764" s="121">
        <f t="shared" si="36"/>
        <v>19005</v>
      </c>
      <c r="J764" s="89">
        <f t="shared" si="37"/>
        <v>17659</v>
      </c>
      <c r="M764" s="89">
        <f t="shared" si="38"/>
        <v>0</v>
      </c>
    </row>
    <row r="765" spans="1:13" x14ac:dyDescent="0.25">
      <c r="A765" s="40">
        <v>2212</v>
      </c>
      <c r="B765" s="43"/>
      <c r="C765" s="42" t="s">
        <v>314</v>
      </c>
      <c r="D765" s="42"/>
      <c r="E765" s="105">
        <v>57460</v>
      </c>
      <c r="F765" s="112">
        <v>57460</v>
      </c>
      <c r="G765" s="105">
        <v>37347</v>
      </c>
      <c r="H765" s="88">
        <v>54090</v>
      </c>
      <c r="I765" s="121">
        <f t="shared" si="36"/>
        <v>20113</v>
      </c>
      <c r="J765" s="89">
        <f t="shared" si="37"/>
        <v>3370</v>
      </c>
      <c r="M765" s="89">
        <f t="shared" si="38"/>
        <v>0</v>
      </c>
    </row>
    <row r="766" spans="1:13" x14ac:dyDescent="0.25">
      <c r="A766" s="40">
        <v>2221</v>
      </c>
      <c r="B766" s="43"/>
      <c r="C766" s="42" t="s">
        <v>315</v>
      </c>
      <c r="D766" s="42"/>
      <c r="E766" s="105">
        <v>20716</v>
      </c>
      <c r="F766" s="105">
        <v>20716</v>
      </c>
      <c r="G766" s="105">
        <v>21389</v>
      </c>
      <c r="H766" s="88">
        <v>14942</v>
      </c>
      <c r="I766" s="80">
        <f t="shared" si="36"/>
        <v>-673</v>
      </c>
      <c r="J766" s="89">
        <f t="shared" si="37"/>
        <v>5774</v>
      </c>
      <c r="M766" s="89">
        <f t="shared" si="38"/>
        <v>0</v>
      </c>
    </row>
    <row r="767" spans="1:13" x14ac:dyDescent="0.25">
      <c r="A767" s="40">
        <v>2222</v>
      </c>
      <c r="B767" s="43"/>
      <c r="C767" s="42" t="s">
        <v>316</v>
      </c>
      <c r="D767" s="42"/>
      <c r="E767" s="105">
        <v>15884</v>
      </c>
      <c r="F767" s="105">
        <v>15884</v>
      </c>
      <c r="G767" s="105">
        <v>14227</v>
      </c>
      <c r="H767" s="88">
        <v>12630</v>
      </c>
      <c r="I767" s="80">
        <f t="shared" si="36"/>
        <v>1657</v>
      </c>
      <c r="J767" s="89">
        <f t="shared" si="37"/>
        <v>3254</v>
      </c>
      <c r="M767" s="89">
        <f t="shared" si="38"/>
        <v>0</v>
      </c>
    </row>
    <row r="768" spans="1:13" x14ac:dyDescent="0.25">
      <c r="A768" s="40">
        <v>2261</v>
      </c>
      <c r="B768" s="43"/>
      <c r="C768" s="42" t="s">
        <v>317</v>
      </c>
      <c r="D768" s="42"/>
      <c r="E768" s="105">
        <v>29753</v>
      </c>
      <c r="F768" s="105">
        <v>29753</v>
      </c>
      <c r="G768" s="105">
        <v>30287</v>
      </c>
      <c r="H768" s="88">
        <v>28123</v>
      </c>
      <c r="I768" s="80">
        <f t="shared" si="36"/>
        <v>-534</v>
      </c>
      <c r="J768" s="89">
        <f t="shared" si="37"/>
        <v>1630</v>
      </c>
      <c r="M768" s="89">
        <f t="shared" si="38"/>
        <v>0</v>
      </c>
    </row>
    <row r="769" spans="1:13" x14ac:dyDescent="0.25">
      <c r="A769" s="40">
        <v>2262</v>
      </c>
      <c r="B769" s="43"/>
      <c r="C769" s="42" t="s">
        <v>318</v>
      </c>
      <c r="D769" s="42"/>
      <c r="E769" s="105">
        <v>18736</v>
      </c>
      <c r="F769" s="105">
        <v>18736</v>
      </c>
      <c r="G769" s="105">
        <v>17687</v>
      </c>
      <c r="H769" s="88" t="s">
        <v>107</v>
      </c>
      <c r="I769" s="80">
        <f t="shared" si="36"/>
        <v>1049</v>
      </c>
      <c r="J769" s="89" t="e">
        <f t="shared" si="37"/>
        <v>#VALUE!</v>
      </c>
      <c r="M769" s="89">
        <f t="shared" si="38"/>
        <v>0</v>
      </c>
    </row>
    <row r="770" spans="1:13" x14ac:dyDescent="0.25">
      <c r="A770" s="40">
        <v>2264</v>
      </c>
      <c r="B770" s="43"/>
      <c r="C770" s="42" t="s">
        <v>319</v>
      </c>
      <c r="D770" s="42"/>
      <c r="E770" s="105">
        <v>19944</v>
      </c>
      <c r="F770" s="105">
        <v>19944</v>
      </c>
      <c r="G770" s="105">
        <v>19433</v>
      </c>
      <c r="H770" s="88">
        <v>15572</v>
      </c>
      <c r="I770" s="80">
        <f t="shared" si="36"/>
        <v>511</v>
      </c>
      <c r="J770" s="89">
        <f t="shared" si="37"/>
        <v>4372</v>
      </c>
      <c r="M770" s="89">
        <f t="shared" si="38"/>
        <v>0</v>
      </c>
    </row>
    <row r="771" spans="1:13" x14ac:dyDescent="0.25">
      <c r="A771" s="40">
        <v>2265</v>
      </c>
      <c r="B771" s="43"/>
      <c r="C771" s="42" t="s">
        <v>320</v>
      </c>
      <c r="D771" s="42"/>
      <c r="E771" s="105">
        <v>17655</v>
      </c>
      <c r="F771" s="105">
        <v>17655</v>
      </c>
      <c r="G771" s="105">
        <v>17166</v>
      </c>
      <c r="H771" s="88">
        <v>13935</v>
      </c>
      <c r="I771" s="80">
        <f t="shared" si="36"/>
        <v>489</v>
      </c>
      <c r="J771" s="89">
        <f t="shared" si="37"/>
        <v>3720</v>
      </c>
      <c r="M771" s="89">
        <f t="shared" si="38"/>
        <v>0</v>
      </c>
    </row>
    <row r="772" spans="1:13" x14ac:dyDescent="0.25">
      <c r="A772" s="40">
        <v>3211</v>
      </c>
      <c r="B772" s="43"/>
      <c r="C772" s="42" t="s">
        <v>321</v>
      </c>
      <c r="D772" s="42"/>
      <c r="E772" s="105">
        <v>20278</v>
      </c>
      <c r="F772" s="105">
        <v>20278</v>
      </c>
      <c r="G772" s="105">
        <v>18264</v>
      </c>
      <c r="H772" s="88">
        <v>14801</v>
      </c>
      <c r="I772" s="80">
        <f t="shared" si="36"/>
        <v>2014</v>
      </c>
      <c r="J772" s="89">
        <f t="shared" si="37"/>
        <v>5477</v>
      </c>
      <c r="M772" s="89">
        <f t="shared" si="38"/>
        <v>0</v>
      </c>
    </row>
    <row r="773" spans="1:13" x14ac:dyDescent="0.25">
      <c r="A773" s="40">
        <v>3212</v>
      </c>
      <c r="B773" s="43"/>
      <c r="C773" s="42" t="s">
        <v>404</v>
      </c>
      <c r="D773" s="42"/>
      <c r="E773" s="105">
        <v>19057</v>
      </c>
      <c r="F773" s="105">
        <v>19057</v>
      </c>
      <c r="G773" s="105">
        <v>17451</v>
      </c>
      <c r="H773" s="88">
        <v>15077</v>
      </c>
      <c r="I773" s="80">
        <f t="shared" si="36"/>
        <v>1606</v>
      </c>
      <c r="J773" s="89">
        <f t="shared" si="37"/>
        <v>3980</v>
      </c>
      <c r="M773" s="89">
        <f t="shared" si="38"/>
        <v>0</v>
      </c>
    </row>
    <row r="774" spans="1:13" x14ac:dyDescent="0.25">
      <c r="A774" s="40">
        <v>4311</v>
      </c>
      <c r="B774" s="43"/>
      <c r="C774" s="42" t="s">
        <v>111</v>
      </c>
      <c r="D774" s="42"/>
      <c r="E774" s="105">
        <v>16196</v>
      </c>
      <c r="F774" s="105">
        <v>16196</v>
      </c>
      <c r="G774" s="105">
        <v>16819</v>
      </c>
      <c r="H774" s="88">
        <v>14016</v>
      </c>
      <c r="I774" s="80">
        <f t="shared" si="36"/>
        <v>-623</v>
      </c>
      <c r="J774" s="89">
        <f t="shared" si="37"/>
        <v>2180</v>
      </c>
      <c r="M774" s="89">
        <f t="shared" si="38"/>
        <v>0</v>
      </c>
    </row>
    <row r="775" spans="1:13" x14ac:dyDescent="0.25">
      <c r="A775" s="40">
        <v>5321</v>
      </c>
      <c r="B775" s="43"/>
      <c r="C775" s="42" t="s">
        <v>322</v>
      </c>
      <c r="D775" s="42"/>
      <c r="E775" s="105">
        <v>15119</v>
      </c>
      <c r="F775" s="105">
        <v>15119</v>
      </c>
      <c r="G775" s="105">
        <v>15733</v>
      </c>
      <c r="H775" s="88" t="s">
        <v>107</v>
      </c>
      <c r="I775" s="80">
        <f t="shared" si="36"/>
        <v>-614</v>
      </c>
      <c r="J775" s="89" t="e">
        <f t="shared" si="37"/>
        <v>#VALUE!</v>
      </c>
      <c r="M775" s="89">
        <f t="shared" si="38"/>
        <v>0</v>
      </c>
    </row>
    <row r="776" spans="1:13" x14ac:dyDescent="0.25">
      <c r="A776" s="44">
        <v>9000</v>
      </c>
      <c r="B776" s="41" t="s">
        <v>115</v>
      </c>
      <c r="C776" s="46" t="s">
        <v>116</v>
      </c>
      <c r="D776" s="46"/>
      <c r="E776" s="87">
        <v>12931</v>
      </c>
      <c r="F776" s="105">
        <v>12931</v>
      </c>
      <c r="G776" s="87" t="s">
        <v>107</v>
      </c>
      <c r="H776" s="88" t="s">
        <v>107</v>
      </c>
      <c r="I776" s="80" t="e">
        <f t="shared" si="36"/>
        <v>#VALUE!</v>
      </c>
      <c r="J776" s="89" t="e">
        <f t="shared" si="37"/>
        <v>#VALUE!</v>
      </c>
      <c r="M776" s="89">
        <f t="shared" si="38"/>
        <v>0</v>
      </c>
    </row>
    <row r="777" spans="1:13" ht="25.5" customHeight="1" x14ac:dyDescent="0.25">
      <c r="A777" s="44">
        <v>9400</v>
      </c>
      <c r="B777" s="41" t="s">
        <v>115</v>
      </c>
      <c r="C777" s="46" t="s">
        <v>340</v>
      </c>
      <c r="D777" s="46"/>
      <c r="E777" s="87" t="s">
        <v>107</v>
      </c>
      <c r="F777" s="87" t="s">
        <v>107</v>
      </c>
      <c r="G777" s="105">
        <v>12321</v>
      </c>
      <c r="H777" s="88">
        <v>11581</v>
      </c>
      <c r="I777" s="80" t="e">
        <f t="shared" si="36"/>
        <v>#VALUE!</v>
      </c>
      <c r="J777" s="89" t="e">
        <f t="shared" si="37"/>
        <v>#VALUE!</v>
      </c>
      <c r="M777" s="89" t="e">
        <f t="shared" si="38"/>
        <v>#VALUE!</v>
      </c>
    </row>
    <row r="778" spans="1:13" ht="9.9499999999999993" customHeight="1" x14ac:dyDescent="0.25">
      <c r="A778" s="47"/>
      <c r="B778" s="45"/>
      <c r="C778" s="46"/>
      <c r="D778" s="46"/>
      <c r="E778" s="105"/>
      <c r="F778" s="105"/>
      <c r="G778" s="105"/>
      <c r="H778" s="88"/>
      <c r="I778" s="80">
        <f t="shared" si="36"/>
        <v>0</v>
      </c>
      <c r="J778" s="89">
        <f t="shared" si="37"/>
        <v>0</v>
      </c>
      <c r="M778" s="89">
        <f t="shared" si="38"/>
        <v>0</v>
      </c>
    </row>
    <row r="779" spans="1:13" ht="15" customHeight="1" x14ac:dyDescent="0.25">
      <c r="A779" s="36" t="s">
        <v>46</v>
      </c>
      <c r="B779" s="55"/>
      <c r="C779" s="38" t="s">
        <v>323</v>
      </c>
      <c r="D779" s="38"/>
      <c r="E779" s="107"/>
      <c r="F779" s="107"/>
      <c r="G779" s="107"/>
      <c r="H779" s="88"/>
      <c r="I779" s="80">
        <f t="shared" si="36"/>
        <v>0</v>
      </c>
      <c r="J779" s="89">
        <f t="shared" si="37"/>
        <v>0</v>
      </c>
      <c r="M779" s="89">
        <f t="shared" si="38"/>
        <v>0</v>
      </c>
    </row>
    <row r="780" spans="1:13" x14ac:dyDescent="0.25">
      <c r="A780" s="40">
        <v>3255</v>
      </c>
      <c r="B780" s="43"/>
      <c r="C780" s="42" t="s">
        <v>324</v>
      </c>
      <c r="D780" s="42"/>
      <c r="E780" s="105">
        <v>12681</v>
      </c>
      <c r="F780" s="108">
        <v>12681</v>
      </c>
      <c r="G780" s="105">
        <v>14007</v>
      </c>
      <c r="H780" s="88">
        <v>10198</v>
      </c>
      <c r="I780" s="80">
        <f t="shared" si="36"/>
        <v>-1326</v>
      </c>
      <c r="J780" s="89">
        <f t="shared" si="37"/>
        <v>2483</v>
      </c>
      <c r="M780" s="89">
        <f t="shared" si="38"/>
        <v>0</v>
      </c>
    </row>
    <row r="781" spans="1:13" x14ac:dyDescent="0.25">
      <c r="A781" s="40">
        <v>3423</v>
      </c>
      <c r="B781" s="43"/>
      <c r="C781" s="42" t="s">
        <v>325</v>
      </c>
      <c r="D781" s="42"/>
      <c r="E781" s="105">
        <v>19697</v>
      </c>
      <c r="F781" s="112">
        <v>19697</v>
      </c>
      <c r="G781" s="105">
        <v>14328</v>
      </c>
      <c r="H781" s="88">
        <v>14846</v>
      </c>
      <c r="I781" s="80">
        <f t="shared" si="36"/>
        <v>5369</v>
      </c>
      <c r="J781" s="89">
        <f t="shared" si="37"/>
        <v>4851</v>
      </c>
      <c r="M781" s="89">
        <f t="shared" si="38"/>
        <v>0</v>
      </c>
    </row>
    <row r="782" spans="1:13" x14ac:dyDescent="0.25">
      <c r="A782" s="40">
        <v>4311</v>
      </c>
      <c r="B782" s="43"/>
      <c r="C782" s="42" t="s">
        <v>111</v>
      </c>
      <c r="D782" s="42"/>
      <c r="E782" s="105">
        <v>15650</v>
      </c>
      <c r="F782" s="105">
        <v>15650</v>
      </c>
      <c r="G782" s="105">
        <v>14962</v>
      </c>
      <c r="H782" s="88">
        <v>15296</v>
      </c>
      <c r="I782" s="80">
        <f t="shared" si="36"/>
        <v>688</v>
      </c>
      <c r="J782" s="89">
        <f t="shared" si="37"/>
        <v>354</v>
      </c>
      <c r="M782" s="89">
        <f t="shared" si="38"/>
        <v>0</v>
      </c>
    </row>
    <row r="783" spans="1:13" x14ac:dyDescent="0.25">
      <c r="A783" s="40">
        <v>5141</v>
      </c>
      <c r="B783" s="43"/>
      <c r="C783" s="42" t="s">
        <v>326</v>
      </c>
      <c r="D783" s="42"/>
      <c r="E783" s="105">
        <v>13442</v>
      </c>
      <c r="F783" s="108">
        <v>13442</v>
      </c>
      <c r="G783" s="105">
        <v>15125</v>
      </c>
      <c r="H783" s="88">
        <v>13281</v>
      </c>
      <c r="I783" s="80">
        <f t="shared" si="36"/>
        <v>-1683</v>
      </c>
      <c r="J783" s="89">
        <f t="shared" si="37"/>
        <v>161</v>
      </c>
      <c r="M783" s="89">
        <f t="shared" si="38"/>
        <v>0</v>
      </c>
    </row>
    <row r="784" spans="1:13" x14ac:dyDescent="0.25">
      <c r="A784" s="40">
        <v>5142</v>
      </c>
      <c r="B784" s="43"/>
      <c r="C784" s="42" t="s">
        <v>327</v>
      </c>
      <c r="D784" s="42"/>
      <c r="E784" s="105">
        <v>12124</v>
      </c>
      <c r="F784" s="105">
        <v>12124</v>
      </c>
      <c r="G784" s="105">
        <v>9767</v>
      </c>
      <c r="H784" s="88">
        <v>12514</v>
      </c>
      <c r="I784" s="80">
        <f t="shared" si="36"/>
        <v>2357</v>
      </c>
      <c r="J784" s="89">
        <f t="shared" si="37"/>
        <v>-390</v>
      </c>
      <c r="M784" s="89">
        <f t="shared" si="38"/>
        <v>0</v>
      </c>
    </row>
    <row r="785" spans="1:13" x14ac:dyDescent="0.25">
      <c r="A785" s="44">
        <v>9000</v>
      </c>
      <c r="B785" s="41" t="s">
        <v>115</v>
      </c>
      <c r="C785" s="46" t="s">
        <v>116</v>
      </c>
      <c r="D785" s="46"/>
      <c r="E785" s="87">
        <v>13140</v>
      </c>
      <c r="F785" s="105">
        <v>13140</v>
      </c>
      <c r="G785" s="87" t="s">
        <v>107</v>
      </c>
      <c r="H785" s="88" t="s">
        <v>107</v>
      </c>
      <c r="I785" s="80" t="e">
        <f t="shared" si="36"/>
        <v>#VALUE!</v>
      </c>
      <c r="J785" s="89" t="e">
        <f t="shared" si="37"/>
        <v>#VALUE!</v>
      </c>
      <c r="M785" s="89">
        <f t="shared" si="38"/>
        <v>0</v>
      </c>
    </row>
    <row r="786" spans="1:13" ht="25.5" customHeight="1" x14ac:dyDescent="0.25">
      <c r="A786" s="59">
        <v>9400</v>
      </c>
      <c r="B786" s="60" t="s">
        <v>115</v>
      </c>
      <c r="C786" s="61" t="s">
        <v>340</v>
      </c>
      <c r="D786" s="61"/>
      <c r="E786" s="102" t="s">
        <v>107</v>
      </c>
      <c r="F786" s="102" t="s">
        <v>107</v>
      </c>
      <c r="G786" s="103">
        <v>13001</v>
      </c>
      <c r="H786" s="104">
        <v>10944</v>
      </c>
      <c r="I786" s="80" t="e">
        <f t="shared" si="36"/>
        <v>#VALUE!</v>
      </c>
      <c r="J786" s="89" t="e">
        <f t="shared" si="37"/>
        <v>#VALUE!</v>
      </c>
      <c r="M786" s="89" t="e">
        <f t="shared" si="38"/>
        <v>#VALUE!</v>
      </c>
    </row>
    <row r="787" spans="1:13" x14ac:dyDescent="0.25">
      <c r="A787" s="62" t="s">
        <v>144</v>
      </c>
      <c r="B787" s="62"/>
      <c r="C787" s="62"/>
      <c r="D787" s="62"/>
      <c r="E787" s="62"/>
      <c r="F787" s="63"/>
      <c r="G787" s="63"/>
      <c r="H787" s="63"/>
      <c r="I787" s="63"/>
    </row>
    <row r="788" spans="1:13" x14ac:dyDescent="0.25">
      <c r="A788" s="1" t="s">
        <v>87</v>
      </c>
      <c r="B788" s="1"/>
      <c r="C788" s="76"/>
      <c r="D788" s="76"/>
      <c r="E788" s="76"/>
    </row>
  </sheetData>
  <mergeCells count="39">
    <mergeCell ref="A690:H690"/>
    <mergeCell ref="A691:H691"/>
    <mergeCell ref="A692:B692"/>
    <mergeCell ref="A572:H572"/>
    <mergeCell ref="A573:H573"/>
    <mergeCell ref="A574:H574"/>
    <mergeCell ref="A575:B575"/>
    <mergeCell ref="A620:B620"/>
    <mergeCell ref="A689:H689"/>
    <mergeCell ref="A486:B486"/>
    <mergeCell ref="A317:H317"/>
    <mergeCell ref="A318:H318"/>
    <mergeCell ref="A319:B319"/>
    <mergeCell ref="A392:H392"/>
    <mergeCell ref="A393:H393"/>
    <mergeCell ref="A394:H394"/>
    <mergeCell ref="A395:B395"/>
    <mergeCell ref="A445:B445"/>
    <mergeCell ref="A483:H483"/>
    <mergeCell ref="A484:H484"/>
    <mergeCell ref="A485:H485"/>
    <mergeCell ref="A316:H316"/>
    <mergeCell ref="A91:H91"/>
    <mergeCell ref="A92:H92"/>
    <mergeCell ref="A93:B93"/>
    <mergeCell ref="A170:H170"/>
    <mergeCell ref="A171:H171"/>
    <mergeCell ref="A172:H172"/>
    <mergeCell ref="A173:B173"/>
    <mergeCell ref="A251:H251"/>
    <mergeCell ref="A252:H252"/>
    <mergeCell ref="A253:H253"/>
    <mergeCell ref="A254:B254"/>
    <mergeCell ref="A90:H90"/>
    <mergeCell ref="A1:H1"/>
    <mergeCell ref="A2:H2"/>
    <mergeCell ref="A3:H3"/>
    <mergeCell ref="A4:B4"/>
    <mergeCell ref="A30:B30"/>
  </mergeCells>
  <printOptions horizontalCentered="1"/>
  <pageMargins left="0.35433070866141736" right="0.31496062992125984" top="0.31496062992125984" bottom="0.23622047244094491" header="0.31496062992125984" footer="0.31496062992125984"/>
  <pageSetup paperSize="9" scale="65" orientation="portrait" r:id="rId1"/>
  <colBreaks count="1" manualBreakCount="1">
    <brk id="6" max="686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Table 8</vt:lpstr>
      <vt:lpstr>Comparison_0726</vt:lpstr>
      <vt:lpstr>Comparison_0726!Print_Area</vt:lpstr>
      <vt:lpstr>'Table 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PSA</dc:creator>
  <cp:lastModifiedBy>Der Der</cp:lastModifiedBy>
  <cp:lastPrinted>2023-09-07T08:20:27Z</cp:lastPrinted>
  <dcterms:created xsi:type="dcterms:W3CDTF">2020-02-24T06:54:20Z</dcterms:created>
  <dcterms:modified xsi:type="dcterms:W3CDTF">2023-09-22T08:47:01Z</dcterms:modified>
</cp:coreProperties>
</file>