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Sin Tax References/Open Data/"/>
    </mc:Choice>
  </mc:AlternateContent>
  <xr:revisionPtr revIDLastSave="755" documentId="8_{1EF46A9B-CB32-41DA-A1A7-05491114361B}" xr6:coauthVersionLast="47" xr6:coauthVersionMax="47" xr10:uidLastSave="{7CCAA831-8646-4867-82E0-8F71635CD017}"/>
  <bookViews>
    <workbookView xWindow="-120" yWindow="-120" windowWidth="29040" windowHeight="15720" xr2:uid="{9E73E57B-A3BB-4D30-A8FD-DF822AE1A0AB}"/>
  </bookViews>
  <sheets>
    <sheet name="Tax Rates" sheetId="8" r:id="rId1"/>
    <sheet name="Retail Prices" sheetId="7" r:id="rId2"/>
    <sheet name="Price Indices" sheetId="6" r:id="rId3"/>
    <sheet name="Farmgate Prices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" i="8" l="1"/>
  <c r="AF21" i="8"/>
  <c r="K46" i="8"/>
  <c r="J46" i="8"/>
  <c r="I46" i="8"/>
  <c r="H46" i="8"/>
  <c r="G46" i="8"/>
  <c r="K45" i="8"/>
  <c r="J45" i="8"/>
  <c r="I45" i="8"/>
  <c r="H45" i="8"/>
  <c r="G45" i="8"/>
  <c r="K44" i="8"/>
  <c r="J44" i="8"/>
  <c r="I44" i="8"/>
  <c r="H44" i="8"/>
  <c r="G44" i="8"/>
  <c r="O43" i="8"/>
  <c r="P43" i="8" s="1"/>
  <c r="N43" i="8"/>
  <c r="O42" i="8"/>
  <c r="P42" i="8" s="1"/>
  <c r="N42" i="8"/>
  <c r="O41" i="8"/>
  <c r="Q41" i="8" s="1"/>
  <c r="N41" i="8"/>
  <c r="Y40" i="8"/>
  <c r="Z40" i="8" s="1"/>
  <c r="AA40" i="8" s="1"/>
  <c r="AB40" i="8" s="1"/>
  <c r="AC40" i="8" s="1"/>
  <c r="AD40" i="8" s="1"/>
  <c r="AE40" i="8" s="1"/>
  <c r="AF40" i="8" s="1"/>
  <c r="Y39" i="8"/>
  <c r="Z39" i="8" s="1"/>
  <c r="AA39" i="8" s="1"/>
  <c r="AB39" i="8" s="1"/>
  <c r="AC39" i="8" s="1"/>
  <c r="AD39" i="8" s="1"/>
  <c r="AE39" i="8" s="1"/>
  <c r="AF39" i="8" s="1"/>
  <c r="AD34" i="8"/>
  <c r="AE34" i="8" s="1"/>
  <c r="U33" i="8"/>
  <c r="V33" i="8"/>
  <c r="T33" i="8"/>
  <c r="D33" i="8"/>
  <c r="E33" i="8"/>
  <c r="F33" i="8"/>
  <c r="M33" i="8"/>
  <c r="L33" i="8"/>
  <c r="K28" i="8"/>
  <c r="K33" i="8" s="1"/>
  <c r="J28" i="8"/>
  <c r="J33" i="8" s="1"/>
  <c r="I28" i="8"/>
  <c r="I33" i="8" s="1"/>
  <c r="H28" i="8"/>
  <c r="H33" i="8" s="1"/>
  <c r="G28" i="8"/>
  <c r="G33" i="8" s="1"/>
  <c r="O24" i="8"/>
  <c r="P24" i="8" s="1"/>
  <c r="P33" i="8" s="1"/>
  <c r="N24" i="8"/>
  <c r="N33" i="8" s="1"/>
  <c r="K31" i="8"/>
  <c r="J31" i="8"/>
  <c r="I31" i="8"/>
  <c r="H31" i="8"/>
  <c r="K30" i="8"/>
  <c r="J30" i="8"/>
  <c r="I30" i="8"/>
  <c r="H30" i="8"/>
  <c r="K29" i="8"/>
  <c r="J29" i="8"/>
  <c r="I29" i="8"/>
  <c r="H29" i="8"/>
  <c r="G30" i="8"/>
  <c r="G31" i="8"/>
  <c r="G29" i="8"/>
  <c r="O27" i="8"/>
  <c r="Q27" i="8" s="1"/>
  <c r="R27" i="8" s="1"/>
  <c r="O26" i="8"/>
  <c r="Q26" i="8" s="1"/>
  <c r="O25" i="8"/>
  <c r="P25" i="8" s="1"/>
  <c r="N27" i="8"/>
  <c r="N26" i="8"/>
  <c r="N25" i="8"/>
  <c r="W23" i="8"/>
  <c r="X23" i="8" s="1"/>
  <c r="Y23" i="8" s="1"/>
  <c r="Z23" i="8" s="1"/>
  <c r="AA23" i="8" s="1"/>
  <c r="AB23" i="8" s="1"/>
  <c r="AC23" i="8" s="1"/>
  <c r="AD23" i="8" s="1"/>
  <c r="AE23" i="8" s="1"/>
  <c r="AF23" i="8" s="1"/>
  <c r="K14" i="8"/>
  <c r="K13" i="8"/>
  <c r="K12" i="8"/>
  <c r="K11" i="8"/>
  <c r="J14" i="8"/>
  <c r="J13" i="8"/>
  <c r="J12" i="8"/>
  <c r="J11" i="8"/>
  <c r="I14" i="8"/>
  <c r="I13" i="8"/>
  <c r="I12" i="8"/>
  <c r="I11" i="8"/>
  <c r="H14" i="8"/>
  <c r="H13" i="8"/>
  <c r="H12" i="8"/>
  <c r="H11" i="8"/>
  <c r="G14" i="8"/>
  <c r="G13" i="8"/>
  <c r="G12" i="8"/>
  <c r="G11" i="8"/>
  <c r="Y6" i="8"/>
  <c r="Z6" i="8" s="1"/>
  <c r="AA6" i="8" s="1"/>
  <c r="AB6" i="8" s="1"/>
  <c r="AC6" i="8" s="1"/>
  <c r="AD6" i="8" s="1"/>
  <c r="AE6" i="8" s="1"/>
  <c r="AF6" i="8" s="1"/>
  <c r="Y5" i="8"/>
  <c r="Z5" i="8" s="1"/>
  <c r="AA5" i="8" s="1"/>
  <c r="AB5" i="8" s="1"/>
  <c r="AC5" i="8" s="1"/>
  <c r="AD5" i="8" s="1"/>
  <c r="AE5" i="8" s="1"/>
  <c r="AF5" i="8" s="1"/>
  <c r="Y4" i="8"/>
  <c r="AE4" i="8"/>
  <c r="AF4" i="8" s="1"/>
  <c r="AE16" i="8"/>
  <c r="AF16" i="8" s="1"/>
  <c r="AE3" i="8"/>
  <c r="AF3" i="8" s="1"/>
  <c r="AE33" i="8" l="1"/>
  <c r="Q42" i="8"/>
  <c r="R42" i="8" s="1"/>
  <c r="X33" i="8"/>
  <c r="Q43" i="8"/>
  <c r="AD33" i="8"/>
  <c r="AF34" i="8"/>
  <c r="AF33" i="8" s="1"/>
  <c r="S41" i="8"/>
  <c r="R41" i="8"/>
  <c r="P41" i="8"/>
  <c r="W33" i="8"/>
  <c r="O33" i="8"/>
  <c r="AC33" i="8"/>
  <c r="AB33" i="8"/>
  <c r="AA33" i="8"/>
  <c r="Z33" i="8"/>
  <c r="Y33" i="8"/>
  <c r="Q24" i="8"/>
  <c r="Q33" i="8" s="1"/>
  <c r="Q25" i="8"/>
  <c r="R25" i="8" s="1"/>
  <c r="R26" i="8"/>
  <c r="S26" i="8"/>
  <c r="P27" i="8"/>
  <c r="P26" i="8"/>
  <c r="S27" i="8"/>
  <c r="S42" i="8" l="1"/>
  <c r="R43" i="8"/>
  <c r="S43" i="8"/>
  <c r="S24" i="8"/>
  <c r="S33" i="8" s="1"/>
  <c r="R24" i="8"/>
  <c r="R33" i="8" s="1"/>
  <c r="S25" i="8"/>
</calcChain>
</file>

<file path=xl/sharedStrings.xml><?xml version="1.0" encoding="utf-8"?>
<sst xmlns="http://schemas.openxmlformats.org/spreadsheetml/2006/main" count="1012" uniqueCount="113">
  <si>
    <t>Data Set</t>
  </si>
  <si>
    <t>Date Obtained or Last Updated</t>
  </si>
  <si>
    <t>units</t>
  </si>
  <si>
    <t>Source of Basic Data</t>
  </si>
  <si>
    <t>Method of Access</t>
  </si>
  <si>
    <t>Philippine Statistics Authority</t>
  </si>
  <si>
    <t>OpenStat</t>
  </si>
  <si>
    <t>Account</t>
  </si>
  <si>
    <t>Native Tobacco</t>
  </si>
  <si>
    <t>Virginia Tobacco</t>
  </si>
  <si>
    <t>pesos per kilogram</t>
  </si>
  <si>
    <t>Burley Tobacco</t>
  </si>
  <si>
    <t>PHILIPPINES</t>
  </si>
  <si>
    <t>..Cordillera Administrative Region (CAR)</t>
  </si>
  <si>
    <t>....Abra</t>
  </si>
  <si>
    <t>..</t>
  </si>
  <si>
    <t>..REGION I (ILOCOS REGION)</t>
  </si>
  <si>
    <t>....Ilocos Norte</t>
  </si>
  <si>
    <t>....Ilocos Sur</t>
  </si>
  <si>
    <t>....La Union</t>
  </si>
  <si>
    <t>....Pangasinan</t>
  </si>
  <si>
    <t>..REGION II (CAGAYAN VALLEY)</t>
  </si>
  <si>
    <t>....Cagayan</t>
  </si>
  <si>
    <t>....Isabela</t>
  </si>
  <si>
    <t>....Nueva Vizcaya</t>
  </si>
  <si>
    <t>..REGION III (CENTRAL LUZON)</t>
  </si>
  <si>
    <t>....Tarlac</t>
  </si>
  <si>
    <t>..MIMAROPA REGION</t>
  </si>
  <si>
    <t>....Occidental Mindoro</t>
  </si>
  <si>
    <t>..REGION VI (WESTERN VISAYAS)</t>
  </si>
  <si>
    <t>....Iloilo</t>
  </si>
  <si>
    <t>..REGION VII (CENTRAL VISAYAS)</t>
  </si>
  <si>
    <t>....Negros Oriental</t>
  </si>
  <si>
    <t>..REGION VIII (EASTERN VISAYAS)</t>
  </si>
  <si>
    <t>....Leyte</t>
  </si>
  <si>
    <t>..REGION X (NORTHERN MINDANAO)</t>
  </si>
  <si>
    <t>....Misamis Oriental</t>
  </si>
  <si>
    <t>..REGION XII (SOCCSKSARGEN)</t>
  </si>
  <si>
    <t>....Cotabato (North Cotabato)</t>
  </si>
  <si>
    <t>....South Cotabato</t>
  </si>
  <si>
    <t>November 06, 2023</t>
  </si>
  <si>
    <t>Farmgate Prices of Tobacco</t>
  </si>
  <si>
    <t>Consumer Price Index (2018=100)</t>
  </si>
  <si>
    <t>0 - ALL ITEMS</t>
  </si>
  <si>
    <t>01 - FOOD AND NON-ALCOHOLIC BEVERAGES</t>
  </si>
  <si>
    <t>02.1 - ALCOHOLIC BEVERAGES</t>
  </si>
  <si>
    <t>02.1.1 - Spirits and liquors (ND)</t>
  </si>
  <si>
    <t>02.1.2 - Wine (ND)</t>
  </si>
  <si>
    <t>02.1.3 - Beer (ND)</t>
  </si>
  <si>
    <t>02.3.0 - Tobacco (ND)</t>
  </si>
  <si>
    <t>02.3.0.1 - Cigarettes (ND)</t>
  </si>
  <si>
    <t>02.3.0.2 - Cigars (ND)</t>
  </si>
  <si>
    <t>02.3 - TOBACCO</t>
  </si>
  <si>
    <t>Weight</t>
  </si>
  <si>
    <t>01.1 - FOOD</t>
  </si>
  <si>
    <t>01.2 - NON-ALCOHOLIC BEVERAGES</t>
  </si>
  <si>
    <t>01.2.1 - Fruit and vegetable juices (ND)</t>
  </si>
  <si>
    <t>01.2.2 - Coffee and coffee substitutes (ND)</t>
  </si>
  <si>
    <t>01.2.3 - Tea, maté and other plant products for infusion (ND)</t>
  </si>
  <si>
    <t>01.2.4 - Cocoa drinks (ND)</t>
  </si>
  <si>
    <t>01.2.5 - Water (ND)</t>
  </si>
  <si>
    <t>01.2.6 - Soft drinks (ND)</t>
  </si>
  <si>
    <t>01.2.9 - Other non-alcoholic beverages (ND)</t>
  </si>
  <si>
    <t>02 - ALCOHOLIC BEVERAGES AND TOBACCO</t>
  </si>
  <si>
    <t>Consumer Price Index of All Items, Food, Non-Alcoholic Beverages, Alcohol, and Tobacco</t>
  </si>
  <si>
    <t>December 05, 2023</t>
  </si>
  <si>
    <t>Price in local currency</t>
  </si>
  <si>
    <t>Price per pack of most sold brand of cigarettes</t>
  </si>
  <si>
    <t>Unit</t>
  </si>
  <si>
    <t>pesos per pack of 20</t>
  </si>
  <si>
    <t>Price in PPP$</t>
  </si>
  <si>
    <t>PPP$ per pack of 20</t>
  </si>
  <si>
    <t>Price in US$ at official exchange rates</t>
  </si>
  <si>
    <t>Price per can/bottle of most sold brand of spirits (750ml)</t>
  </si>
  <si>
    <t>Price per can/bottle of most sold brand of beer (330ml)</t>
  </si>
  <si>
    <t>Retail Prices</t>
  </si>
  <si>
    <t>World Health Organization</t>
  </si>
  <si>
    <t>Global Health Observatory</t>
  </si>
  <si>
    <t>Excise Tax Rate per Pack of 20 Cigarettes</t>
  </si>
  <si>
    <t>Republic Act No. 11346</t>
  </si>
  <si>
    <t>Republic Act No. 11963</t>
  </si>
  <si>
    <t>Republic Act No. 10351</t>
  </si>
  <si>
    <t>Unitary Rate</t>
  </si>
  <si>
    <t>Low Tier (0.00, 11.50]</t>
  </si>
  <si>
    <t>Mid Tier (11.50, )</t>
  </si>
  <si>
    <t>Republic Act No. 9334</t>
  </si>
  <si>
    <t>Low Tier (0.00, 5.00)</t>
  </si>
  <si>
    <t>Low Mid Tier [5.00, 6.50]</t>
  </si>
  <si>
    <t>High Mid Tier (6.50, 10.00]</t>
  </si>
  <si>
    <t>High Tier (10.00, )</t>
  </si>
  <si>
    <t>Excise Tax Rate Per Pack of Cheapest Brand</t>
  </si>
  <si>
    <t>Excise Tax on Distilled Spirits</t>
  </si>
  <si>
    <t>Ad valorem rate (% of NRP per proof)</t>
  </si>
  <si>
    <t>Specific rate (pesos per proof liter)</t>
  </si>
  <si>
    <t>Republic Act No. 11467</t>
  </si>
  <si>
    <t>Low Tier (0, 250.00)</t>
  </si>
  <si>
    <t>Mid Tier [250.00, 675.00]</t>
  </si>
  <si>
    <t>Republic Act No. 8424</t>
  </si>
  <si>
    <t>Produced from the sap of nipa, coconut, cassava, camote, or buri palm or from the juice, syrup or sugar of the cane</t>
  </si>
  <si>
    <t>Excise Tax Per Bottle</t>
  </si>
  <si>
    <t>High Tier (675.00, )</t>
  </si>
  <si>
    <t>Example pre-tax NRP</t>
  </si>
  <si>
    <t>Excise Tax on Beers</t>
  </si>
  <si>
    <t>Specific rate (pesos per liter)</t>
  </si>
  <si>
    <t>Low Tier (0.00, 50.60]</t>
  </si>
  <si>
    <t>Mid Tier (50.60, )</t>
  </si>
  <si>
    <t>Low Tier (0, 14.50)</t>
  </si>
  <si>
    <t>Mid Tier [14.50, 22.00]</t>
  </si>
  <si>
    <t>High Tier (22.00, )</t>
  </si>
  <si>
    <t>Commodity</t>
  </si>
  <si>
    <t>Tax Rates</t>
  </si>
  <si>
    <t>Republic Act No. 8424, 9334, 10351, 11346, 11467</t>
  </si>
  <si>
    <t>Gin, 350ml, 80 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</si>
</sst>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2" fillId="0" borderId="0" xfId="0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3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9" fontId="0" fillId="0" borderId="3" xfId="0" applyNumberFormat="1" applyBorder="1"/>
    <xf numFmtId="2" fontId="0" fillId="0" borderId="6" xfId="0" applyNumberFormat="1" applyBorder="1"/>
    <xf numFmtId="0" fontId="0" fillId="0" borderId="0" xfId="0" applyBorder="1"/>
    <xf numFmtId="9" fontId="0" fillId="0" borderId="7" xfId="0" applyNumberFormat="1" applyBorder="1"/>
    <xf numFmtId="2" fontId="0" fillId="0" borderId="7" xfId="0" applyNumberFormat="1" applyBorder="1"/>
    <xf numFmtId="0" fontId="0" fillId="0" borderId="7" xfId="0" applyBorder="1"/>
    <xf numFmtId="2" fontId="6" fillId="0" borderId="0" xfId="0" applyNumberFormat="1" applyFont="1"/>
    <xf numFmtId="2" fontId="6" fillId="0" borderId="3" xfId="0" applyNumberFormat="1" applyFont="1" applyBorder="1"/>
    <xf numFmtId="2" fontId="6" fillId="0" borderId="2" xfId="0" applyNumberFormat="1" applyFont="1" applyBorder="1"/>
    <xf numFmtId="2" fontId="6" fillId="0" borderId="4" xfId="0" applyNumberFormat="1" applyFont="1" applyBorder="1"/>
    <xf numFmtId="2" fontId="6" fillId="0" borderId="6" xfId="0" applyNumberFormat="1" applyFont="1" applyBorder="1"/>
    <xf numFmtId="9" fontId="6" fillId="0" borderId="0" xfId="0" applyNumberFormat="1" applyFont="1"/>
    <xf numFmtId="0" fontId="0" fillId="0" borderId="8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2" fontId="0" fillId="2" borderId="3" xfId="0" applyNumberFormat="1" applyFill="1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BB5C-0EB2-4A84-8E8A-4C6F1F00757F}">
  <dimension ref="A1:AF46"/>
  <sheetViews>
    <sheetView tabSelected="1" workbookViewId="0">
      <pane xSplit="2" ySplit="1" topLeftCell="L2" activePane="bottomRight" state="frozen"/>
      <selection pane="topRight" activeCell="B1" sqref="B1"/>
      <selection pane="bottomLeft" activeCell="A2" sqref="A2"/>
      <selection pane="bottomRight" activeCell="P26" sqref="P26"/>
    </sheetView>
  </sheetViews>
  <sheetFormatPr defaultRowHeight="15" x14ac:dyDescent="0.25"/>
  <cols>
    <col min="1" max="1" width="20.7109375" customWidth="1"/>
    <col min="2" max="3" width="12.7109375" customWidth="1"/>
    <col min="4" max="29" width="10.7109375" customWidth="1"/>
  </cols>
  <sheetData>
    <row r="1" spans="1:32" s="3" customFormat="1" x14ac:dyDescent="0.25">
      <c r="A1" s="37"/>
      <c r="B1" s="38"/>
      <c r="C1" s="38"/>
      <c r="D1" s="38">
        <v>1997</v>
      </c>
      <c r="E1" s="38">
        <v>1998</v>
      </c>
      <c r="F1" s="38">
        <v>1999</v>
      </c>
      <c r="G1" s="38">
        <v>2000</v>
      </c>
      <c r="H1" s="38">
        <v>2001</v>
      </c>
      <c r="I1" s="38">
        <v>2002</v>
      </c>
      <c r="J1" s="38">
        <v>2003</v>
      </c>
      <c r="K1" s="39">
        <v>2004</v>
      </c>
      <c r="L1" s="38">
        <v>2005</v>
      </c>
      <c r="M1" s="38">
        <v>2006</v>
      </c>
      <c r="N1" s="38">
        <v>2007</v>
      </c>
      <c r="O1" s="38">
        <v>2008</v>
      </c>
      <c r="P1" s="38">
        <v>2009</v>
      </c>
      <c r="Q1" s="38">
        <v>2010</v>
      </c>
      <c r="R1" s="38">
        <v>2011</v>
      </c>
      <c r="S1" s="39">
        <v>2012</v>
      </c>
      <c r="T1" s="38">
        <v>2013</v>
      </c>
      <c r="U1" s="38">
        <v>2014</v>
      </c>
      <c r="V1" s="38">
        <v>2015</v>
      </c>
      <c r="W1" s="38">
        <v>2016</v>
      </c>
      <c r="X1" s="39">
        <v>2017</v>
      </c>
      <c r="Y1" s="38">
        <v>2018</v>
      </c>
      <c r="Z1" s="39">
        <v>2019</v>
      </c>
      <c r="AA1" s="38">
        <v>2020</v>
      </c>
      <c r="AB1" s="38">
        <v>2021</v>
      </c>
      <c r="AC1" s="38">
        <v>2022</v>
      </c>
      <c r="AD1" s="38">
        <v>2023</v>
      </c>
      <c r="AE1" s="38">
        <v>2024</v>
      </c>
      <c r="AF1" s="38">
        <v>2025</v>
      </c>
    </row>
    <row r="2" spans="1:32" x14ac:dyDescent="0.25">
      <c r="A2" s="13" t="s">
        <v>78</v>
      </c>
      <c r="D2" s="8"/>
      <c r="E2" s="8"/>
      <c r="F2" s="8"/>
      <c r="G2" s="8"/>
      <c r="H2" s="8"/>
      <c r="I2" s="8"/>
      <c r="J2" s="8"/>
      <c r="K2" s="18"/>
      <c r="L2" s="8"/>
      <c r="M2" s="8"/>
      <c r="N2" s="8"/>
      <c r="O2" s="8"/>
      <c r="P2" s="8"/>
      <c r="Q2" s="8"/>
      <c r="R2" s="8"/>
      <c r="S2" s="18"/>
      <c r="T2" s="8"/>
      <c r="U2" s="8"/>
      <c r="V2" s="8"/>
      <c r="W2" s="8"/>
      <c r="X2" s="18"/>
      <c r="Y2" s="8"/>
      <c r="Z2" s="18"/>
      <c r="AA2" s="8"/>
      <c r="AB2" s="8"/>
      <c r="AC2" s="8"/>
    </row>
    <row r="3" spans="1:32" x14ac:dyDescent="0.25">
      <c r="A3" s="16" t="s">
        <v>79</v>
      </c>
      <c r="B3" s="16" t="s">
        <v>82</v>
      </c>
      <c r="C3" s="16"/>
      <c r="D3" s="17"/>
      <c r="E3" s="17"/>
      <c r="F3" s="17"/>
      <c r="G3" s="17"/>
      <c r="H3" s="17"/>
      <c r="I3" s="17"/>
      <c r="J3" s="17"/>
      <c r="K3" s="21"/>
      <c r="L3" s="17"/>
      <c r="M3" s="17"/>
      <c r="N3" s="17"/>
      <c r="O3" s="17"/>
      <c r="P3" s="17"/>
      <c r="Q3" s="17"/>
      <c r="R3" s="17"/>
      <c r="S3" s="21"/>
      <c r="T3" s="17"/>
      <c r="U3" s="17"/>
      <c r="V3" s="17"/>
      <c r="W3" s="17"/>
      <c r="X3" s="21"/>
      <c r="Y3" s="17"/>
      <c r="Z3" s="21"/>
      <c r="AA3" s="17">
        <v>45</v>
      </c>
      <c r="AB3" s="17">
        <v>50</v>
      </c>
      <c r="AC3" s="17">
        <v>55</v>
      </c>
      <c r="AD3" s="17">
        <v>60</v>
      </c>
      <c r="AE3" s="17">
        <f>AD3*1.05</f>
        <v>63</v>
      </c>
      <c r="AF3" s="17">
        <f>AE3*1.05</f>
        <v>66.150000000000006</v>
      </c>
    </row>
    <row r="4" spans="1:32" x14ac:dyDescent="0.25">
      <c r="A4" s="16" t="s">
        <v>80</v>
      </c>
      <c r="B4" s="16" t="s">
        <v>82</v>
      </c>
      <c r="C4" s="16"/>
      <c r="D4" s="17"/>
      <c r="E4" s="17"/>
      <c r="F4" s="17"/>
      <c r="G4" s="17"/>
      <c r="H4" s="17"/>
      <c r="I4" s="17"/>
      <c r="J4" s="17"/>
      <c r="K4" s="21"/>
      <c r="L4" s="17"/>
      <c r="M4" s="17"/>
      <c r="N4" s="17"/>
      <c r="O4" s="17"/>
      <c r="P4" s="17"/>
      <c r="Q4" s="17"/>
      <c r="R4" s="17"/>
      <c r="S4" s="21"/>
      <c r="T4" s="17"/>
      <c r="U4" s="17"/>
      <c r="V4" s="17"/>
      <c r="W4" s="17"/>
      <c r="X4" s="21"/>
      <c r="Y4" s="17">
        <f>(32.5+35)/2</f>
        <v>33.75</v>
      </c>
      <c r="Z4" s="21">
        <v>35</v>
      </c>
      <c r="AA4" s="32">
        <v>37.5</v>
      </c>
      <c r="AB4" s="32">
        <v>37.5</v>
      </c>
      <c r="AC4" s="32">
        <v>40</v>
      </c>
      <c r="AD4" s="32">
        <v>40</v>
      </c>
      <c r="AE4" s="32">
        <f>AD4*1.05</f>
        <v>42</v>
      </c>
      <c r="AF4" s="32">
        <f>AE4*1.05</f>
        <v>44.1</v>
      </c>
    </row>
    <row r="5" spans="1:32" x14ac:dyDescent="0.25">
      <c r="A5" t="s">
        <v>81</v>
      </c>
      <c r="B5" t="s">
        <v>83</v>
      </c>
      <c r="D5" s="10"/>
      <c r="E5" s="10"/>
      <c r="F5" s="10"/>
      <c r="G5" s="10"/>
      <c r="H5" s="10"/>
      <c r="I5" s="10"/>
      <c r="J5" s="10"/>
      <c r="K5" s="19"/>
      <c r="L5" s="10"/>
      <c r="M5" s="10"/>
      <c r="N5" s="10"/>
      <c r="O5" s="10"/>
      <c r="P5" s="10"/>
      <c r="Q5" s="10"/>
      <c r="R5" s="10"/>
      <c r="S5" s="19"/>
      <c r="T5" s="10">
        <v>12</v>
      </c>
      <c r="U5" s="10">
        <v>17</v>
      </c>
      <c r="V5" s="10">
        <v>21</v>
      </c>
      <c r="W5" s="10">
        <v>25</v>
      </c>
      <c r="X5" s="19">
        <v>30</v>
      </c>
      <c r="Y5" s="30">
        <f>X5*1.04</f>
        <v>31.200000000000003</v>
      </c>
      <c r="Z5" s="31">
        <f t="shared" ref="Z5:AF5" si="0">Y5*1.04</f>
        <v>32.448000000000008</v>
      </c>
      <c r="AA5" s="30">
        <f t="shared" si="0"/>
        <v>33.745920000000012</v>
      </c>
      <c r="AB5" s="30">
        <f t="shared" si="0"/>
        <v>35.095756800000011</v>
      </c>
      <c r="AC5" s="30">
        <f t="shared" si="0"/>
        <v>36.499587072000011</v>
      </c>
      <c r="AD5" s="30">
        <f t="shared" si="0"/>
        <v>37.95957055488001</v>
      </c>
      <c r="AE5" s="30">
        <f t="shared" si="0"/>
        <v>39.47795337707521</v>
      </c>
      <c r="AF5" s="30">
        <f t="shared" si="0"/>
        <v>41.057071512158217</v>
      </c>
    </row>
    <row r="6" spans="1:32" x14ac:dyDescent="0.25">
      <c r="A6" s="16" t="s">
        <v>81</v>
      </c>
      <c r="B6" s="16" t="s">
        <v>84</v>
      </c>
      <c r="C6" s="16"/>
      <c r="D6" s="17"/>
      <c r="E6" s="17"/>
      <c r="F6" s="17"/>
      <c r="G6" s="17"/>
      <c r="H6" s="17"/>
      <c r="I6" s="17"/>
      <c r="J6" s="17"/>
      <c r="K6" s="21"/>
      <c r="L6" s="25"/>
      <c r="M6" s="17"/>
      <c r="N6" s="17"/>
      <c r="O6" s="17"/>
      <c r="P6" s="17"/>
      <c r="Q6" s="17"/>
      <c r="R6" s="17"/>
      <c r="S6" s="21"/>
      <c r="T6" s="17">
        <v>25</v>
      </c>
      <c r="U6" s="17">
        <v>27</v>
      </c>
      <c r="V6" s="17">
        <v>28</v>
      </c>
      <c r="W6" s="17">
        <v>29</v>
      </c>
      <c r="X6" s="21">
        <v>30</v>
      </c>
      <c r="Y6" s="32">
        <f t="shared" ref="Y6:AF6" si="1">X6*1.04</f>
        <v>31.200000000000003</v>
      </c>
      <c r="Z6" s="33">
        <f t="shared" si="1"/>
        <v>32.448000000000008</v>
      </c>
      <c r="AA6" s="32">
        <f t="shared" si="1"/>
        <v>33.745920000000012</v>
      </c>
      <c r="AB6" s="32">
        <f t="shared" si="1"/>
        <v>35.095756800000011</v>
      </c>
      <c r="AC6" s="32">
        <f t="shared" si="1"/>
        <v>36.499587072000011</v>
      </c>
      <c r="AD6" s="32">
        <f t="shared" si="1"/>
        <v>37.95957055488001</v>
      </c>
      <c r="AE6" s="32">
        <f t="shared" si="1"/>
        <v>39.47795337707521</v>
      </c>
      <c r="AF6" s="32">
        <f t="shared" si="1"/>
        <v>41.057071512158217</v>
      </c>
    </row>
    <row r="7" spans="1:32" x14ac:dyDescent="0.25">
      <c r="A7" t="s">
        <v>85</v>
      </c>
      <c r="B7" t="s">
        <v>86</v>
      </c>
      <c r="D7" s="10"/>
      <c r="E7" s="10"/>
      <c r="F7" s="10"/>
      <c r="G7" s="10"/>
      <c r="H7" s="10"/>
      <c r="I7" s="10"/>
      <c r="J7" s="10"/>
      <c r="K7" s="19"/>
      <c r="L7" s="10">
        <v>2</v>
      </c>
      <c r="M7" s="10">
        <v>2</v>
      </c>
      <c r="N7" s="10">
        <v>2.23</v>
      </c>
      <c r="O7" s="10">
        <v>2.23</v>
      </c>
      <c r="P7" s="10">
        <v>2.4700000000000002</v>
      </c>
      <c r="Q7" s="10">
        <v>2.4700000000000002</v>
      </c>
      <c r="R7" s="10">
        <v>2.72</v>
      </c>
      <c r="S7" s="19">
        <v>2.72</v>
      </c>
      <c r="T7" s="30">
        <v>2.72</v>
      </c>
      <c r="U7" s="30">
        <v>2.72</v>
      </c>
      <c r="V7" s="30">
        <v>2.72</v>
      </c>
      <c r="W7" s="30">
        <v>2.72</v>
      </c>
      <c r="X7" s="31">
        <v>2.72</v>
      </c>
      <c r="Y7" s="30">
        <v>2.72</v>
      </c>
      <c r="Z7" s="31">
        <v>2.72</v>
      </c>
      <c r="AA7" s="30">
        <v>2.72</v>
      </c>
      <c r="AB7" s="30">
        <v>2.72</v>
      </c>
      <c r="AC7" s="30">
        <v>2.72</v>
      </c>
      <c r="AD7" s="30">
        <v>2.72</v>
      </c>
      <c r="AE7" s="30">
        <v>2.72</v>
      </c>
      <c r="AF7" s="30">
        <v>2.72</v>
      </c>
    </row>
    <row r="8" spans="1:32" x14ac:dyDescent="0.25">
      <c r="A8" t="s">
        <v>85</v>
      </c>
      <c r="B8" t="s">
        <v>87</v>
      </c>
      <c r="D8" s="10"/>
      <c r="E8" s="10"/>
      <c r="F8" s="10"/>
      <c r="G8" s="10"/>
      <c r="H8" s="10"/>
      <c r="I8" s="10"/>
      <c r="J8" s="10"/>
      <c r="K8" s="19"/>
      <c r="L8" s="10">
        <v>6.35</v>
      </c>
      <c r="M8" s="10">
        <v>6.35</v>
      </c>
      <c r="N8" s="10">
        <v>6.74</v>
      </c>
      <c r="O8" s="10">
        <v>6.74</v>
      </c>
      <c r="P8" s="10">
        <v>7.14</v>
      </c>
      <c r="Q8" s="10">
        <v>7.14</v>
      </c>
      <c r="R8" s="10">
        <v>7.56</v>
      </c>
      <c r="S8" s="19">
        <v>7.56</v>
      </c>
      <c r="T8" s="30">
        <v>7.56</v>
      </c>
      <c r="U8" s="30">
        <v>7.56</v>
      </c>
      <c r="V8" s="30">
        <v>7.56</v>
      </c>
      <c r="W8" s="30">
        <v>7.56</v>
      </c>
      <c r="X8" s="31">
        <v>7.56</v>
      </c>
      <c r="Y8" s="30">
        <v>7.56</v>
      </c>
      <c r="Z8" s="31">
        <v>7.56</v>
      </c>
      <c r="AA8" s="30">
        <v>7.56</v>
      </c>
      <c r="AB8" s="30">
        <v>7.56</v>
      </c>
      <c r="AC8" s="30">
        <v>7.56</v>
      </c>
      <c r="AD8" s="30">
        <v>7.56</v>
      </c>
      <c r="AE8" s="30">
        <v>7.56</v>
      </c>
      <c r="AF8" s="30">
        <v>7.56</v>
      </c>
    </row>
    <row r="9" spans="1:32" x14ac:dyDescent="0.25">
      <c r="A9" t="s">
        <v>85</v>
      </c>
      <c r="B9" t="s">
        <v>88</v>
      </c>
      <c r="D9" s="10"/>
      <c r="E9" s="10"/>
      <c r="F9" s="10"/>
      <c r="G9" s="10"/>
      <c r="H9" s="10"/>
      <c r="I9" s="10"/>
      <c r="J9" s="10"/>
      <c r="K9" s="19"/>
      <c r="L9" s="10">
        <v>10.35</v>
      </c>
      <c r="M9" s="10">
        <v>10.35</v>
      </c>
      <c r="N9" s="10">
        <v>10.88</v>
      </c>
      <c r="O9" s="10">
        <v>10.88</v>
      </c>
      <c r="P9" s="10">
        <v>11.43</v>
      </c>
      <c r="Q9" s="10">
        <v>11.43</v>
      </c>
      <c r="R9" s="10">
        <v>12</v>
      </c>
      <c r="S9" s="19">
        <v>12</v>
      </c>
      <c r="T9" s="30">
        <v>12</v>
      </c>
      <c r="U9" s="30">
        <v>12</v>
      </c>
      <c r="V9" s="30">
        <v>12</v>
      </c>
      <c r="W9" s="30">
        <v>12</v>
      </c>
      <c r="X9" s="31">
        <v>12</v>
      </c>
      <c r="Y9" s="30">
        <v>12</v>
      </c>
      <c r="Z9" s="31">
        <v>12</v>
      </c>
      <c r="AA9" s="30">
        <v>12</v>
      </c>
      <c r="AB9" s="30">
        <v>12</v>
      </c>
      <c r="AC9" s="30">
        <v>12</v>
      </c>
      <c r="AD9" s="30">
        <v>12</v>
      </c>
      <c r="AE9" s="30">
        <v>12</v>
      </c>
      <c r="AF9" s="30">
        <v>12</v>
      </c>
    </row>
    <row r="10" spans="1:32" x14ac:dyDescent="0.25">
      <c r="A10" s="16" t="s">
        <v>85</v>
      </c>
      <c r="B10" s="16" t="s">
        <v>89</v>
      </c>
      <c r="C10" s="16"/>
      <c r="D10" s="17"/>
      <c r="E10" s="17"/>
      <c r="F10" s="17"/>
      <c r="G10" s="17"/>
      <c r="H10" s="17"/>
      <c r="I10" s="17"/>
      <c r="J10" s="17"/>
      <c r="K10" s="21"/>
      <c r="L10" s="17">
        <v>25</v>
      </c>
      <c r="M10" s="17">
        <v>25</v>
      </c>
      <c r="N10" s="17">
        <v>26.06</v>
      </c>
      <c r="O10" s="17">
        <v>26.06</v>
      </c>
      <c r="P10" s="17">
        <v>27.16</v>
      </c>
      <c r="Q10" s="17">
        <v>27.16</v>
      </c>
      <c r="R10" s="17">
        <v>28.3</v>
      </c>
      <c r="S10" s="21">
        <v>28.3</v>
      </c>
      <c r="T10" s="32">
        <v>28.3</v>
      </c>
      <c r="U10" s="32">
        <v>28.3</v>
      </c>
      <c r="V10" s="32">
        <v>28.3</v>
      </c>
      <c r="W10" s="32">
        <v>28.3</v>
      </c>
      <c r="X10" s="33">
        <v>28.3</v>
      </c>
      <c r="Y10" s="32">
        <v>28.3</v>
      </c>
      <c r="Z10" s="33">
        <v>28.3</v>
      </c>
      <c r="AA10" s="34">
        <v>28.3</v>
      </c>
      <c r="AB10" s="32">
        <v>28.3</v>
      </c>
      <c r="AC10" s="32">
        <v>28.3</v>
      </c>
      <c r="AD10" s="32">
        <v>28.3</v>
      </c>
      <c r="AE10" s="32">
        <v>28.3</v>
      </c>
      <c r="AF10" s="32">
        <v>28.3</v>
      </c>
    </row>
    <row r="11" spans="1:32" x14ac:dyDescent="0.25">
      <c r="A11" t="s">
        <v>97</v>
      </c>
      <c r="B11" t="s">
        <v>86</v>
      </c>
      <c r="D11" s="10">
        <v>1</v>
      </c>
      <c r="E11" s="10">
        <v>1</v>
      </c>
      <c r="F11" s="10">
        <v>1</v>
      </c>
      <c r="G11" s="10">
        <f>$F11*1.12</f>
        <v>1.1200000000000001</v>
      </c>
      <c r="H11" s="10">
        <f>$F11*1.12</f>
        <v>1.1200000000000001</v>
      </c>
      <c r="I11" s="10">
        <f>$F11*1.12</f>
        <v>1.1200000000000001</v>
      </c>
      <c r="J11" s="10">
        <f>$F11*1.12</f>
        <v>1.1200000000000001</v>
      </c>
      <c r="K11" s="19">
        <f>$F11*1.12</f>
        <v>1.1200000000000001</v>
      </c>
      <c r="S11" s="20"/>
      <c r="X11" s="20"/>
      <c r="Z11" s="20"/>
    </row>
    <row r="12" spans="1:32" x14ac:dyDescent="0.25">
      <c r="A12" t="s">
        <v>97</v>
      </c>
      <c r="B12" t="s">
        <v>87</v>
      </c>
      <c r="D12" s="10">
        <v>5</v>
      </c>
      <c r="E12" s="10">
        <v>5</v>
      </c>
      <c r="F12" s="10">
        <v>5</v>
      </c>
      <c r="G12" s="10">
        <f t="shared" ref="G12:K14" si="2">$F12*1.12</f>
        <v>5.6000000000000005</v>
      </c>
      <c r="H12" s="10">
        <f t="shared" si="2"/>
        <v>5.6000000000000005</v>
      </c>
      <c r="I12" s="10">
        <f t="shared" si="2"/>
        <v>5.6000000000000005</v>
      </c>
      <c r="J12" s="10">
        <f t="shared" si="2"/>
        <v>5.6000000000000005</v>
      </c>
      <c r="K12" s="19">
        <f t="shared" si="2"/>
        <v>5.6000000000000005</v>
      </c>
      <c r="S12" s="20"/>
      <c r="X12" s="20"/>
      <c r="Z12" s="20"/>
    </row>
    <row r="13" spans="1:32" x14ac:dyDescent="0.25">
      <c r="A13" t="s">
        <v>97</v>
      </c>
      <c r="B13" t="s">
        <v>88</v>
      </c>
      <c r="D13" s="10">
        <v>8</v>
      </c>
      <c r="E13" s="10">
        <v>8</v>
      </c>
      <c r="F13" s="10">
        <v>8</v>
      </c>
      <c r="G13" s="10">
        <f t="shared" si="2"/>
        <v>8.9600000000000009</v>
      </c>
      <c r="H13" s="10">
        <f t="shared" si="2"/>
        <v>8.9600000000000009</v>
      </c>
      <c r="I13" s="10">
        <f t="shared" si="2"/>
        <v>8.9600000000000009</v>
      </c>
      <c r="J13" s="10">
        <f t="shared" si="2"/>
        <v>8.9600000000000009</v>
      </c>
      <c r="K13" s="19">
        <f t="shared" si="2"/>
        <v>8.9600000000000009</v>
      </c>
      <c r="S13" s="20"/>
      <c r="X13" s="20"/>
      <c r="Z13" s="20"/>
    </row>
    <row r="14" spans="1:32" x14ac:dyDescent="0.25">
      <c r="A14" t="s">
        <v>97</v>
      </c>
      <c r="B14" t="s">
        <v>89</v>
      </c>
      <c r="D14" s="10">
        <v>12</v>
      </c>
      <c r="E14" s="10">
        <v>12</v>
      </c>
      <c r="F14" s="10">
        <v>12</v>
      </c>
      <c r="G14" s="10">
        <f t="shared" si="2"/>
        <v>13.440000000000001</v>
      </c>
      <c r="H14" s="10">
        <f t="shared" si="2"/>
        <v>13.440000000000001</v>
      </c>
      <c r="I14" s="10">
        <f t="shared" si="2"/>
        <v>13.440000000000001</v>
      </c>
      <c r="J14" s="10">
        <f t="shared" si="2"/>
        <v>13.440000000000001</v>
      </c>
      <c r="K14" s="19">
        <f t="shared" si="2"/>
        <v>13.440000000000001</v>
      </c>
      <c r="S14" s="20"/>
      <c r="X14" s="20"/>
      <c r="Z14" s="20"/>
    </row>
    <row r="15" spans="1:32" x14ac:dyDescent="0.25">
      <c r="D15" s="10"/>
      <c r="E15" s="10"/>
      <c r="F15" s="10"/>
      <c r="G15" s="10"/>
      <c r="H15" s="10"/>
      <c r="I15" s="10"/>
      <c r="J15" s="10"/>
      <c r="K15" s="19"/>
      <c r="S15" s="20"/>
      <c r="X15" s="20"/>
      <c r="Z15" s="20"/>
    </row>
    <row r="16" spans="1:32" x14ac:dyDescent="0.25">
      <c r="A16" s="40" t="s">
        <v>90</v>
      </c>
      <c r="B16" s="41"/>
      <c r="C16" s="41"/>
      <c r="D16" s="42">
        <v>1</v>
      </c>
      <c r="E16" s="42">
        <v>1</v>
      </c>
      <c r="F16" s="42">
        <v>1</v>
      </c>
      <c r="G16" s="42">
        <v>1.1200000000000001</v>
      </c>
      <c r="H16" s="42">
        <v>1.1200000000000001</v>
      </c>
      <c r="I16" s="42">
        <v>1.1200000000000001</v>
      </c>
      <c r="J16" s="42">
        <v>1.1200000000000001</v>
      </c>
      <c r="K16" s="43">
        <v>1.1200000000000001</v>
      </c>
      <c r="L16" s="42">
        <v>2</v>
      </c>
      <c r="M16" s="42">
        <v>2</v>
      </c>
      <c r="N16" s="42">
        <v>2.23</v>
      </c>
      <c r="O16" s="42">
        <v>2.23</v>
      </c>
      <c r="P16" s="42">
        <v>2.4700000000000002</v>
      </c>
      <c r="Q16" s="42">
        <v>2.4700000000000002</v>
      </c>
      <c r="R16" s="42">
        <v>2.72</v>
      </c>
      <c r="S16" s="43">
        <v>2.72</v>
      </c>
      <c r="T16" s="42">
        <v>12</v>
      </c>
      <c r="U16" s="42">
        <v>17</v>
      </c>
      <c r="V16" s="42">
        <v>21</v>
      </c>
      <c r="W16" s="42">
        <v>25</v>
      </c>
      <c r="X16" s="43">
        <v>30</v>
      </c>
      <c r="Y16" s="42">
        <v>33.75</v>
      </c>
      <c r="Z16" s="43">
        <v>35</v>
      </c>
      <c r="AA16" s="42">
        <v>45</v>
      </c>
      <c r="AB16" s="42">
        <v>50</v>
      </c>
      <c r="AC16" s="42">
        <v>55</v>
      </c>
      <c r="AD16" s="42">
        <v>60</v>
      </c>
      <c r="AE16" s="42">
        <f>AD16*1.05</f>
        <v>63</v>
      </c>
      <c r="AF16" s="42">
        <f>AE16*1.05</f>
        <v>66.150000000000006</v>
      </c>
    </row>
    <row r="17" spans="1:3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36"/>
      <c r="L17" s="15"/>
      <c r="M17" s="15"/>
      <c r="N17" s="15"/>
      <c r="O17" s="15"/>
      <c r="P17" s="15"/>
      <c r="Q17" s="15"/>
      <c r="R17" s="15"/>
      <c r="S17" s="36"/>
      <c r="T17" s="15"/>
      <c r="U17" s="15"/>
      <c r="V17" s="15"/>
      <c r="W17" s="15"/>
      <c r="X17" s="36"/>
      <c r="Y17" s="15"/>
      <c r="Z17" s="36"/>
      <c r="AA17" s="15"/>
      <c r="AB17" s="15"/>
      <c r="AC17" s="15"/>
      <c r="AD17" s="15"/>
      <c r="AE17" s="15"/>
      <c r="AF17" s="15"/>
    </row>
    <row r="18" spans="1:32" x14ac:dyDescent="0.25">
      <c r="K18" s="20"/>
      <c r="S18" s="20"/>
      <c r="X18" s="26"/>
      <c r="Z18" s="20"/>
    </row>
    <row r="19" spans="1:32" x14ac:dyDescent="0.25">
      <c r="A19" s="13" t="s">
        <v>91</v>
      </c>
      <c r="K19" s="20"/>
      <c r="S19" s="20"/>
      <c r="X19" s="26"/>
      <c r="Z19" s="20"/>
    </row>
    <row r="20" spans="1:32" x14ac:dyDescent="0.25">
      <c r="A20" t="s">
        <v>94</v>
      </c>
      <c r="B20" t="s">
        <v>92</v>
      </c>
      <c r="K20" s="20"/>
      <c r="S20" s="20"/>
      <c r="X20" s="26"/>
      <c r="Z20" s="20"/>
      <c r="AA20" s="14">
        <v>0.22</v>
      </c>
      <c r="AB20" s="14">
        <v>0.22</v>
      </c>
      <c r="AC20" s="14">
        <v>0.22</v>
      </c>
      <c r="AD20" s="14">
        <v>0.22</v>
      </c>
      <c r="AE20" s="14">
        <v>0.22</v>
      </c>
      <c r="AF20" s="14">
        <v>0.22</v>
      </c>
    </row>
    <row r="21" spans="1:32" x14ac:dyDescent="0.25">
      <c r="A21" s="16" t="s">
        <v>94</v>
      </c>
      <c r="B21" s="16" t="s">
        <v>93</v>
      </c>
      <c r="C21" s="16"/>
      <c r="D21" s="16"/>
      <c r="E21" s="16"/>
      <c r="F21" s="16"/>
      <c r="G21" s="16"/>
      <c r="H21" s="16"/>
      <c r="I21" s="16"/>
      <c r="J21" s="16"/>
      <c r="K21" s="22"/>
      <c r="L21" s="16"/>
      <c r="M21" s="16"/>
      <c r="N21" s="16"/>
      <c r="O21" s="16"/>
      <c r="P21" s="16"/>
      <c r="Q21" s="16"/>
      <c r="R21" s="16"/>
      <c r="S21" s="22"/>
      <c r="T21" s="16"/>
      <c r="U21" s="16"/>
      <c r="V21" s="16"/>
      <c r="W21" s="16"/>
      <c r="X21" s="16"/>
      <c r="Y21" s="16"/>
      <c r="Z21" s="22"/>
      <c r="AA21" s="17">
        <v>42</v>
      </c>
      <c r="AB21" s="17">
        <v>47</v>
      </c>
      <c r="AC21" s="17">
        <v>52</v>
      </c>
      <c r="AD21" s="17">
        <v>59</v>
      </c>
      <c r="AE21" s="17">
        <v>66</v>
      </c>
      <c r="AF21" s="16">
        <f>AE21*1.06</f>
        <v>69.960000000000008</v>
      </c>
    </row>
    <row r="22" spans="1:32" x14ac:dyDescent="0.25">
      <c r="A22" t="s">
        <v>81</v>
      </c>
      <c r="B22" t="s">
        <v>92</v>
      </c>
      <c r="K22" s="20"/>
      <c r="S22" s="20"/>
      <c r="T22" s="14">
        <v>0.15</v>
      </c>
      <c r="U22" s="14">
        <v>0.15</v>
      </c>
      <c r="V22" s="14">
        <v>0.2</v>
      </c>
      <c r="W22" s="14">
        <v>0.2</v>
      </c>
      <c r="X22" s="27">
        <v>0.2</v>
      </c>
      <c r="Y22" s="14">
        <v>0.2</v>
      </c>
      <c r="Z22" s="24">
        <v>0.2</v>
      </c>
      <c r="AA22" s="35">
        <v>0.2</v>
      </c>
      <c r="AB22" s="35">
        <v>0.2</v>
      </c>
      <c r="AC22" s="35">
        <v>0.2</v>
      </c>
      <c r="AD22" s="35">
        <v>0.2</v>
      </c>
      <c r="AE22" s="35">
        <v>0.2</v>
      </c>
      <c r="AF22" s="35">
        <v>0.2</v>
      </c>
    </row>
    <row r="23" spans="1:32" x14ac:dyDescent="0.25">
      <c r="A23" s="16" t="s">
        <v>81</v>
      </c>
      <c r="B23" s="16" t="s">
        <v>93</v>
      </c>
      <c r="C23" s="16"/>
      <c r="D23" s="16"/>
      <c r="E23" s="16"/>
      <c r="F23" s="16"/>
      <c r="G23" s="16"/>
      <c r="H23" s="16"/>
      <c r="I23" s="16"/>
      <c r="J23" s="16"/>
      <c r="K23" s="22"/>
      <c r="L23" s="16"/>
      <c r="M23" s="16"/>
      <c r="N23" s="16"/>
      <c r="O23" s="16"/>
      <c r="P23" s="16"/>
      <c r="Q23" s="16"/>
      <c r="R23" s="16"/>
      <c r="S23" s="22"/>
      <c r="T23" s="17">
        <v>20</v>
      </c>
      <c r="U23" s="17">
        <v>20</v>
      </c>
      <c r="V23" s="17">
        <v>20</v>
      </c>
      <c r="W23" s="17">
        <f>V23*1.04</f>
        <v>20.8</v>
      </c>
      <c r="X23" s="17">
        <f t="shared" ref="X23:AF23" si="3">W23*1.04</f>
        <v>21.632000000000001</v>
      </c>
      <c r="Y23" s="17">
        <f t="shared" si="3"/>
        <v>22.497280000000003</v>
      </c>
      <c r="Z23" s="21">
        <f t="shared" si="3"/>
        <v>23.397171200000006</v>
      </c>
      <c r="AA23" s="32">
        <f t="shared" si="3"/>
        <v>24.333058048000009</v>
      </c>
      <c r="AB23" s="32">
        <f t="shared" si="3"/>
        <v>25.30638036992001</v>
      </c>
      <c r="AC23" s="32">
        <f t="shared" si="3"/>
        <v>26.318635584716812</v>
      </c>
      <c r="AD23" s="32">
        <f t="shared" si="3"/>
        <v>27.371381008105487</v>
      </c>
      <c r="AE23" s="32">
        <f t="shared" si="3"/>
        <v>28.466236248429709</v>
      </c>
      <c r="AF23" s="32">
        <f t="shared" si="3"/>
        <v>29.6048856983669</v>
      </c>
    </row>
    <row r="24" spans="1:32" x14ac:dyDescent="0.25">
      <c r="A24" t="s">
        <v>85</v>
      </c>
      <c r="B24" t="s">
        <v>98</v>
      </c>
      <c r="K24" s="20"/>
      <c r="L24">
        <v>11.65</v>
      </c>
      <c r="M24">
        <v>11.65</v>
      </c>
      <c r="N24" s="10">
        <f t="shared" ref="N24:O27" si="4">$M24*1.08</f>
        <v>12.582000000000001</v>
      </c>
      <c r="O24" s="10">
        <f t="shared" si="4"/>
        <v>12.582000000000001</v>
      </c>
      <c r="P24" s="10">
        <f>$O24*1.08</f>
        <v>13.588560000000001</v>
      </c>
      <c r="Q24" s="10">
        <f>$O24*1.08</f>
        <v>13.588560000000001</v>
      </c>
      <c r="R24" s="10">
        <f>$Q24*1.08</f>
        <v>14.675644800000002</v>
      </c>
      <c r="S24" s="19">
        <f>Q24*1.08</f>
        <v>14.675644800000002</v>
      </c>
      <c r="T24" s="10"/>
      <c r="U24" s="10"/>
      <c r="V24" s="10"/>
      <c r="W24" s="10"/>
      <c r="X24" s="28"/>
      <c r="Y24" s="10"/>
      <c r="Z24" s="19"/>
      <c r="AA24" s="10"/>
      <c r="AB24" s="10"/>
      <c r="AC24" s="10"/>
      <c r="AD24" s="10"/>
      <c r="AE24" s="10"/>
    </row>
    <row r="25" spans="1:32" x14ac:dyDescent="0.25">
      <c r="A25" t="s">
        <v>85</v>
      </c>
      <c r="B25" t="s">
        <v>95</v>
      </c>
      <c r="K25" s="20"/>
      <c r="L25" s="10">
        <v>126</v>
      </c>
      <c r="M25" s="10">
        <v>126</v>
      </c>
      <c r="N25" s="10">
        <f t="shared" si="4"/>
        <v>136.08000000000001</v>
      </c>
      <c r="O25" s="10">
        <f t="shared" si="4"/>
        <v>136.08000000000001</v>
      </c>
      <c r="P25" s="10">
        <f>$O25*1.08</f>
        <v>146.96640000000002</v>
      </c>
      <c r="Q25" s="10">
        <f>$O25*1.08</f>
        <v>146.96640000000002</v>
      </c>
      <c r="R25" s="10">
        <f>$Q25*1.08</f>
        <v>158.72371200000003</v>
      </c>
      <c r="S25" s="19">
        <f>Q25*1.08</f>
        <v>158.72371200000003</v>
      </c>
      <c r="X25" s="26"/>
      <c r="Z25" s="20"/>
    </row>
    <row r="26" spans="1:32" x14ac:dyDescent="0.25">
      <c r="A26" t="s">
        <v>85</v>
      </c>
      <c r="B26" t="s">
        <v>96</v>
      </c>
      <c r="K26" s="20"/>
      <c r="L26" s="10">
        <v>252</v>
      </c>
      <c r="M26" s="10">
        <v>252</v>
      </c>
      <c r="N26" s="10">
        <f t="shared" si="4"/>
        <v>272.16000000000003</v>
      </c>
      <c r="O26" s="10">
        <f t="shared" si="4"/>
        <v>272.16000000000003</v>
      </c>
      <c r="P26" s="10">
        <f t="shared" ref="P26:Q27" si="5">$O26*1.08</f>
        <v>293.93280000000004</v>
      </c>
      <c r="Q26" s="10">
        <f t="shared" si="5"/>
        <v>293.93280000000004</v>
      </c>
      <c r="R26" s="10">
        <f>$Q26*1.08</f>
        <v>317.44742400000007</v>
      </c>
      <c r="S26" s="19">
        <f t="shared" ref="S26:S27" si="6">Q26*1.08</f>
        <v>317.44742400000007</v>
      </c>
      <c r="X26" s="26"/>
      <c r="Z26" s="20"/>
    </row>
    <row r="27" spans="1:32" x14ac:dyDescent="0.25">
      <c r="A27" s="16" t="s">
        <v>85</v>
      </c>
      <c r="B27" s="16" t="s">
        <v>100</v>
      </c>
      <c r="C27" s="16"/>
      <c r="D27" s="16"/>
      <c r="E27" s="16"/>
      <c r="F27" s="16"/>
      <c r="G27" s="16"/>
      <c r="H27" s="16"/>
      <c r="I27" s="16"/>
      <c r="J27" s="16"/>
      <c r="K27" s="22"/>
      <c r="L27" s="17">
        <v>504</v>
      </c>
      <c r="M27" s="17">
        <v>504</v>
      </c>
      <c r="N27" s="17">
        <f t="shared" si="4"/>
        <v>544.32000000000005</v>
      </c>
      <c r="O27" s="17">
        <f t="shared" si="4"/>
        <v>544.32000000000005</v>
      </c>
      <c r="P27" s="17">
        <f t="shared" si="5"/>
        <v>587.86560000000009</v>
      </c>
      <c r="Q27" s="17">
        <f t="shared" si="5"/>
        <v>587.86560000000009</v>
      </c>
      <c r="R27" s="17">
        <f>$Q27*1.08</f>
        <v>634.89484800000014</v>
      </c>
      <c r="S27" s="21">
        <f t="shared" si="6"/>
        <v>634.89484800000014</v>
      </c>
      <c r="T27" s="16"/>
      <c r="U27" s="16"/>
      <c r="V27" s="16"/>
      <c r="W27" s="16"/>
      <c r="X27" s="16"/>
      <c r="Y27" s="16"/>
      <c r="Z27" s="22"/>
      <c r="AA27" s="16"/>
      <c r="AB27" s="16"/>
      <c r="AC27" s="16"/>
      <c r="AD27" s="16"/>
      <c r="AE27" s="16"/>
      <c r="AF27" s="16"/>
    </row>
    <row r="28" spans="1:32" x14ac:dyDescent="0.25">
      <c r="A28" t="s">
        <v>97</v>
      </c>
      <c r="B28" t="s">
        <v>98</v>
      </c>
      <c r="D28" s="10">
        <v>8</v>
      </c>
      <c r="E28" s="10">
        <v>8</v>
      </c>
      <c r="F28" s="10">
        <v>8</v>
      </c>
      <c r="G28" s="10">
        <f t="shared" ref="G28:K31" si="7">$F28*1.12</f>
        <v>8.9600000000000009</v>
      </c>
      <c r="H28" s="10">
        <f t="shared" si="7"/>
        <v>8.9600000000000009</v>
      </c>
      <c r="I28" s="10">
        <f t="shared" si="7"/>
        <v>8.9600000000000009</v>
      </c>
      <c r="J28" s="10">
        <f t="shared" si="7"/>
        <v>8.9600000000000009</v>
      </c>
      <c r="K28" s="19">
        <f t="shared" si="7"/>
        <v>8.9600000000000009</v>
      </c>
      <c r="L28" s="10"/>
      <c r="M28" s="10"/>
      <c r="N28" s="10"/>
      <c r="O28" s="10"/>
      <c r="P28" s="10"/>
      <c r="Q28" s="10"/>
      <c r="R28" s="10"/>
      <c r="S28" s="19"/>
      <c r="X28" s="29"/>
      <c r="Z28" s="20"/>
    </row>
    <row r="29" spans="1:32" x14ac:dyDescent="0.25">
      <c r="A29" t="s">
        <v>97</v>
      </c>
      <c r="B29" t="s">
        <v>95</v>
      </c>
      <c r="D29" s="10">
        <v>75</v>
      </c>
      <c r="E29" s="10">
        <v>75</v>
      </c>
      <c r="F29" s="10">
        <v>75</v>
      </c>
      <c r="G29" s="10">
        <f t="shared" si="7"/>
        <v>84.000000000000014</v>
      </c>
      <c r="H29" s="10">
        <f t="shared" si="7"/>
        <v>84.000000000000014</v>
      </c>
      <c r="I29" s="10">
        <f t="shared" si="7"/>
        <v>84.000000000000014</v>
      </c>
      <c r="J29" s="10">
        <f t="shared" si="7"/>
        <v>84.000000000000014</v>
      </c>
      <c r="K29" s="19">
        <f t="shared" si="7"/>
        <v>84.000000000000014</v>
      </c>
      <c r="S29" s="20"/>
      <c r="X29" s="26"/>
      <c r="Z29" s="20"/>
    </row>
    <row r="30" spans="1:32" x14ac:dyDescent="0.25">
      <c r="A30" t="s">
        <v>97</v>
      </c>
      <c r="B30" t="s">
        <v>96</v>
      </c>
      <c r="D30" s="10">
        <v>150</v>
      </c>
      <c r="E30" s="10">
        <v>150</v>
      </c>
      <c r="F30" s="10">
        <v>150</v>
      </c>
      <c r="G30" s="10">
        <f t="shared" si="7"/>
        <v>168.00000000000003</v>
      </c>
      <c r="H30" s="10">
        <f t="shared" si="7"/>
        <v>168.00000000000003</v>
      </c>
      <c r="I30" s="10">
        <f t="shared" si="7"/>
        <v>168.00000000000003</v>
      </c>
      <c r="J30" s="10">
        <f t="shared" si="7"/>
        <v>168.00000000000003</v>
      </c>
      <c r="K30" s="19">
        <f t="shared" si="7"/>
        <v>168.00000000000003</v>
      </c>
      <c r="S30" s="20"/>
      <c r="X30" s="26"/>
      <c r="Z30" s="20"/>
    </row>
    <row r="31" spans="1:32" x14ac:dyDescent="0.25">
      <c r="A31" t="s">
        <v>97</v>
      </c>
      <c r="B31" t="s">
        <v>100</v>
      </c>
      <c r="D31" s="10">
        <v>300</v>
      </c>
      <c r="E31" s="10">
        <v>300</v>
      </c>
      <c r="F31" s="10">
        <v>300</v>
      </c>
      <c r="G31" s="10">
        <f t="shared" si="7"/>
        <v>336.00000000000006</v>
      </c>
      <c r="H31" s="10">
        <f t="shared" si="7"/>
        <v>336.00000000000006</v>
      </c>
      <c r="I31" s="10">
        <f t="shared" si="7"/>
        <v>336.00000000000006</v>
      </c>
      <c r="J31" s="10">
        <f t="shared" si="7"/>
        <v>336.00000000000006</v>
      </c>
      <c r="K31" s="19">
        <f t="shared" si="7"/>
        <v>336.00000000000006</v>
      </c>
      <c r="S31" s="20"/>
      <c r="X31" s="26"/>
      <c r="Z31" s="20"/>
    </row>
    <row r="32" spans="1:32" x14ac:dyDescent="0.25">
      <c r="K32" s="20"/>
      <c r="S32" s="20"/>
      <c r="X32" s="26"/>
      <c r="Z32" s="20"/>
    </row>
    <row r="33" spans="1:32" x14ac:dyDescent="0.25">
      <c r="A33" s="40" t="s">
        <v>99</v>
      </c>
      <c r="B33" s="41" t="s">
        <v>112</v>
      </c>
      <c r="C33" s="41"/>
      <c r="D33" s="42">
        <f>0.35*0.8*D28</f>
        <v>2.2399999999999998</v>
      </c>
      <c r="E33" s="42">
        <f>0.35*0.8*E28</f>
        <v>2.2399999999999998</v>
      </c>
      <c r="F33" s="42">
        <f>0.35*0.8*F28</f>
        <v>2.2399999999999998</v>
      </c>
      <c r="G33" s="42">
        <f>0.35*0.8*G28</f>
        <v>2.5087999999999999</v>
      </c>
      <c r="H33" s="42">
        <f>0.35*0.8*H28</f>
        <v>2.5087999999999999</v>
      </c>
      <c r="I33" s="42">
        <f>0.35*0.8*I28</f>
        <v>2.5087999999999999</v>
      </c>
      <c r="J33" s="42">
        <f>0.35*0.8*J28</f>
        <v>2.5087999999999999</v>
      </c>
      <c r="K33" s="43">
        <f>0.35*0.8*K28</f>
        <v>2.5087999999999999</v>
      </c>
      <c r="L33" s="42">
        <f>0.35*0.8*L24</f>
        <v>3.2619999999999996</v>
      </c>
      <c r="M33" s="42">
        <f>0.35*0.8*M24</f>
        <v>3.2619999999999996</v>
      </c>
      <c r="N33" s="42">
        <f>0.35*0.8*N24</f>
        <v>3.5229599999999999</v>
      </c>
      <c r="O33" s="42">
        <f>0.35*0.8*O24</f>
        <v>3.5229599999999999</v>
      </c>
      <c r="P33" s="42">
        <f>0.35*0.8*P24</f>
        <v>3.8047968000000001</v>
      </c>
      <c r="Q33" s="42">
        <f>0.35*0.8*Q24</f>
        <v>3.8047968000000001</v>
      </c>
      <c r="R33" s="42">
        <f>0.35*0.8*R24</f>
        <v>4.109180544</v>
      </c>
      <c r="S33" s="43">
        <f>0.35*0.8*S24</f>
        <v>4.109180544</v>
      </c>
      <c r="T33" s="42">
        <f>(T22*0.8*T34)+(0.35*0.8*T23)</f>
        <v>8.347999999999999</v>
      </c>
      <c r="U33" s="42">
        <f>(U22*0.8*U34)+(0.35*0.8*U23)</f>
        <v>8.347999999999999</v>
      </c>
      <c r="V33" s="42">
        <f>(V22*0.8*V34)+(0.35*0.8*V23)</f>
        <v>9.2639999999999993</v>
      </c>
      <c r="W33" s="42">
        <f>(W22*0.8*W34)+(0.35*0.8*W23)</f>
        <v>9.9136000000000006</v>
      </c>
      <c r="X33" s="44">
        <f>(X22*0.8*X34)+(0.35*0.8*X23)</f>
        <v>10.271360000000001</v>
      </c>
      <c r="Y33" s="42">
        <f>(Y22*0.8*Y34)+(0.35*0.8*Y23)</f>
        <v>10.664038400000001</v>
      </c>
      <c r="Z33" s="43">
        <f>(Z22*0.8*Z34)+(0.35*0.8*Z23)</f>
        <v>11.005607936000001</v>
      </c>
      <c r="AA33" s="42">
        <f>(AA22*0.8*AA34)+(0.35*0.8*AA23)</f>
        <v>11.469256253440003</v>
      </c>
      <c r="AB33" s="42">
        <f>(AB22*0.8*AB34)+(0.35*0.8*AB23)</f>
        <v>11.853786503577602</v>
      </c>
      <c r="AC33" s="42">
        <f>(AC22*0.8*AC34)+(0.35*0.8*AC23)</f>
        <v>12.025217963720708</v>
      </c>
      <c r="AD33" s="42">
        <f>(AD22*0.8*AD34)+(0.35*0.8*AD23)</f>
        <v>12.599346682269537</v>
      </c>
      <c r="AE33" s="42">
        <f>(AE22*0.8*AE34)+(0.35*0.8*AE23)</f>
        <v>13.202027749560319</v>
      </c>
      <c r="AF33" s="42">
        <f>(AF22*0.8*AF34)+(0.35*0.8*AF23)</f>
        <v>13.834738491542733</v>
      </c>
    </row>
    <row r="34" spans="1:32" x14ac:dyDescent="0.25">
      <c r="A34" t="s">
        <v>101</v>
      </c>
      <c r="K34" s="20"/>
      <c r="S34" s="20"/>
      <c r="T34">
        <v>22.9</v>
      </c>
      <c r="U34">
        <v>22.9</v>
      </c>
      <c r="V34">
        <v>22.9</v>
      </c>
      <c r="W34">
        <v>25.56</v>
      </c>
      <c r="X34" s="26">
        <v>26.34</v>
      </c>
      <c r="Y34">
        <v>27.28</v>
      </c>
      <c r="Z34" s="20">
        <v>27.84</v>
      </c>
      <c r="AA34">
        <v>29.1</v>
      </c>
      <c r="AB34">
        <v>29.8</v>
      </c>
      <c r="AC34">
        <v>29.1</v>
      </c>
      <c r="AD34" s="10">
        <f>AC34*1.06</f>
        <v>30.846000000000004</v>
      </c>
      <c r="AE34" s="10">
        <f>AD34*1.06</f>
        <v>32.696760000000005</v>
      </c>
      <c r="AF34" s="10">
        <f>AE34*1.06</f>
        <v>34.65856560000001</v>
      </c>
    </row>
    <row r="35" spans="1:3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36"/>
      <c r="L35" s="15"/>
      <c r="M35" s="15"/>
      <c r="N35" s="15"/>
      <c r="O35" s="15"/>
      <c r="P35" s="15"/>
      <c r="Q35" s="15"/>
      <c r="R35" s="15"/>
      <c r="S35" s="36"/>
      <c r="T35" s="15"/>
      <c r="U35" s="15"/>
      <c r="V35" s="15"/>
      <c r="W35" s="15"/>
      <c r="X35" s="15"/>
      <c r="Y35" s="15"/>
      <c r="Z35" s="36"/>
      <c r="AA35" s="15"/>
      <c r="AB35" s="15"/>
      <c r="AC35" s="15"/>
      <c r="AD35" s="15"/>
      <c r="AE35" s="15"/>
      <c r="AF35" s="15"/>
    </row>
    <row r="36" spans="1:32" x14ac:dyDescent="0.25">
      <c r="K36" s="20"/>
      <c r="S36" s="20"/>
      <c r="X36" s="26"/>
      <c r="Z36" s="20"/>
    </row>
    <row r="37" spans="1:32" x14ac:dyDescent="0.25">
      <c r="A37" s="13" t="s">
        <v>102</v>
      </c>
      <c r="K37" s="20"/>
      <c r="S37" s="20"/>
      <c r="X37" s="26"/>
      <c r="Z37" s="20"/>
    </row>
    <row r="38" spans="1:32" x14ac:dyDescent="0.25">
      <c r="A38" s="16" t="s">
        <v>94</v>
      </c>
      <c r="B38" s="16" t="s">
        <v>103</v>
      </c>
      <c r="C38" s="16"/>
      <c r="D38" s="17"/>
      <c r="E38" s="17"/>
      <c r="F38" s="17"/>
      <c r="G38" s="17"/>
      <c r="H38" s="17"/>
      <c r="I38" s="17"/>
      <c r="J38" s="17"/>
      <c r="K38" s="21"/>
      <c r="L38" s="17"/>
      <c r="M38" s="17"/>
      <c r="N38" s="17"/>
      <c r="O38" s="17"/>
      <c r="P38" s="17"/>
      <c r="Q38" s="17"/>
      <c r="R38" s="17"/>
      <c r="S38" s="21"/>
      <c r="T38" s="17"/>
      <c r="U38" s="17"/>
      <c r="V38" s="17"/>
      <c r="W38" s="17"/>
      <c r="X38" s="17"/>
      <c r="Y38" s="17"/>
      <c r="Z38" s="21"/>
      <c r="AA38" s="17">
        <v>35</v>
      </c>
      <c r="AB38" s="17">
        <v>37</v>
      </c>
      <c r="AC38" s="17">
        <v>39</v>
      </c>
      <c r="AD38" s="17">
        <v>41</v>
      </c>
      <c r="AE38" s="17">
        <v>43</v>
      </c>
      <c r="AF38" s="16">
        <f>AE38*1.06</f>
        <v>45.580000000000005</v>
      </c>
    </row>
    <row r="39" spans="1:32" x14ac:dyDescent="0.25">
      <c r="A39" t="s">
        <v>81</v>
      </c>
      <c r="B39" t="s">
        <v>104</v>
      </c>
      <c r="D39" s="10"/>
      <c r="E39" s="10"/>
      <c r="F39" s="10"/>
      <c r="G39" s="10"/>
      <c r="H39" s="10"/>
      <c r="I39" s="10"/>
      <c r="J39" s="10"/>
      <c r="K39" s="19"/>
      <c r="L39" s="10"/>
      <c r="M39" s="10"/>
      <c r="N39" s="10"/>
      <c r="O39" s="10"/>
      <c r="P39" s="10"/>
      <c r="Q39" s="10"/>
      <c r="R39" s="10"/>
      <c r="S39" s="19"/>
      <c r="T39" s="10">
        <v>15</v>
      </c>
      <c r="U39" s="10">
        <v>17</v>
      </c>
      <c r="V39" s="10">
        <v>19</v>
      </c>
      <c r="W39" s="10">
        <v>21</v>
      </c>
      <c r="X39" s="28">
        <v>23.5</v>
      </c>
      <c r="Y39" s="10">
        <f>X39*1.04</f>
        <v>24.44</v>
      </c>
      <c r="Z39" s="19">
        <f t="shared" ref="Z39:AF39" si="8">Y39*1.04</f>
        <v>25.417600000000004</v>
      </c>
      <c r="AA39" s="30">
        <f t="shared" si="8"/>
        <v>26.434304000000004</v>
      </c>
      <c r="AB39" s="30">
        <f t="shared" si="8"/>
        <v>27.491676160000004</v>
      </c>
      <c r="AC39" s="30">
        <f t="shared" si="8"/>
        <v>28.591343206400005</v>
      </c>
      <c r="AD39" s="30">
        <f t="shared" si="8"/>
        <v>29.734996934656007</v>
      </c>
      <c r="AE39" s="30">
        <f t="shared" si="8"/>
        <v>30.924396812042247</v>
      </c>
      <c r="AF39" s="30">
        <f t="shared" si="8"/>
        <v>32.16137268452394</v>
      </c>
    </row>
    <row r="40" spans="1:32" x14ac:dyDescent="0.25">
      <c r="A40" s="16" t="s">
        <v>81</v>
      </c>
      <c r="B40" s="16" t="s">
        <v>105</v>
      </c>
      <c r="C40" s="16"/>
      <c r="D40" s="17"/>
      <c r="E40" s="17"/>
      <c r="F40" s="17"/>
      <c r="G40" s="17"/>
      <c r="H40" s="17"/>
      <c r="I40" s="17"/>
      <c r="J40" s="17"/>
      <c r="K40" s="21"/>
      <c r="L40" s="17"/>
      <c r="M40" s="17"/>
      <c r="N40" s="17"/>
      <c r="O40" s="17"/>
      <c r="P40" s="17"/>
      <c r="Q40" s="17"/>
      <c r="R40" s="17"/>
      <c r="S40" s="21"/>
      <c r="T40" s="17">
        <v>20</v>
      </c>
      <c r="U40" s="17">
        <v>21</v>
      </c>
      <c r="V40" s="17">
        <v>22</v>
      </c>
      <c r="W40" s="17">
        <v>23</v>
      </c>
      <c r="X40" s="17">
        <v>23.5</v>
      </c>
      <c r="Y40" s="17">
        <f>X40*1.04</f>
        <v>24.44</v>
      </c>
      <c r="Z40" s="21">
        <f t="shared" ref="Z40:AF40" si="9">Y40*1.04</f>
        <v>25.417600000000004</v>
      </c>
      <c r="AA40" s="32">
        <f t="shared" si="9"/>
        <v>26.434304000000004</v>
      </c>
      <c r="AB40" s="32">
        <f t="shared" si="9"/>
        <v>27.491676160000004</v>
      </c>
      <c r="AC40" s="32">
        <f t="shared" si="9"/>
        <v>28.591343206400005</v>
      </c>
      <c r="AD40" s="32">
        <f t="shared" si="9"/>
        <v>29.734996934656007</v>
      </c>
      <c r="AE40" s="32">
        <f t="shared" si="9"/>
        <v>30.924396812042247</v>
      </c>
      <c r="AF40" s="32">
        <f t="shared" si="9"/>
        <v>32.16137268452394</v>
      </c>
    </row>
    <row r="41" spans="1:32" x14ac:dyDescent="0.25">
      <c r="A41" t="s">
        <v>85</v>
      </c>
      <c r="B41" t="s">
        <v>106</v>
      </c>
      <c r="K41" s="20"/>
      <c r="L41">
        <v>8.27</v>
      </c>
      <c r="M41">
        <v>8.27</v>
      </c>
      <c r="N41" s="10">
        <f t="shared" ref="N41:O43" si="10">$M41*1.08</f>
        <v>8.9315999999999995</v>
      </c>
      <c r="O41" s="10">
        <f t="shared" si="10"/>
        <v>8.9315999999999995</v>
      </c>
      <c r="P41" s="10">
        <f>$O41*1.08</f>
        <v>9.6461280000000009</v>
      </c>
      <c r="Q41" s="10">
        <f>$O41*1.08</f>
        <v>9.6461280000000009</v>
      </c>
      <c r="R41" s="10">
        <f>$Q41*1.08</f>
        <v>10.417818240000003</v>
      </c>
      <c r="S41" s="19">
        <f>Q41*1.08</f>
        <v>10.417818240000003</v>
      </c>
      <c r="X41" s="29"/>
      <c r="Z41" s="20"/>
    </row>
    <row r="42" spans="1:32" x14ac:dyDescent="0.25">
      <c r="A42" t="s">
        <v>85</v>
      </c>
      <c r="B42" t="s">
        <v>107</v>
      </c>
      <c r="K42" s="20"/>
      <c r="L42">
        <v>12.3</v>
      </c>
      <c r="M42">
        <v>12.3</v>
      </c>
      <c r="N42" s="10">
        <f t="shared" si="10"/>
        <v>13.284000000000002</v>
      </c>
      <c r="O42" s="10">
        <f t="shared" si="10"/>
        <v>13.284000000000002</v>
      </c>
      <c r="P42" s="10">
        <f t="shared" ref="P42:Q43" si="11">$O42*1.08</f>
        <v>14.346720000000003</v>
      </c>
      <c r="Q42" s="10">
        <f t="shared" si="11"/>
        <v>14.346720000000003</v>
      </c>
      <c r="R42" s="10">
        <f>$Q42*1.08</f>
        <v>15.494457600000004</v>
      </c>
      <c r="S42" s="19">
        <f t="shared" ref="S42:S43" si="12">Q42*1.08</f>
        <v>15.494457600000004</v>
      </c>
      <c r="X42" s="26"/>
      <c r="Z42" s="20"/>
    </row>
    <row r="43" spans="1:32" x14ac:dyDescent="0.25">
      <c r="A43" s="16" t="s">
        <v>85</v>
      </c>
      <c r="B43" s="16" t="s">
        <v>108</v>
      </c>
      <c r="C43" s="16"/>
      <c r="D43" s="16"/>
      <c r="E43" s="16"/>
      <c r="F43" s="16"/>
      <c r="G43" s="16"/>
      <c r="H43" s="16"/>
      <c r="I43" s="16"/>
      <c r="J43" s="16"/>
      <c r="K43" s="22"/>
      <c r="L43" s="16">
        <v>16.329999999999998</v>
      </c>
      <c r="M43" s="16">
        <v>16.329999999999998</v>
      </c>
      <c r="N43" s="17">
        <f t="shared" si="10"/>
        <v>17.636399999999998</v>
      </c>
      <c r="O43" s="17">
        <f t="shared" si="10"/>
        <v>17.636399999999998</v>
      </c>
      <c r="P43" s="17">
        <f t="shared" si="11"/>
        <v>19.047311999999998</v>
      </c>
      <c r="Q43" s="17">
        <f t="shared" si="11"/>
        <v>19.047311999999998</v>
      </c>
      <c r="R43" s="17">
        <f>$Q43*1.08</f>
        <v>20.571096959999998</v>
      </c>
      <c r="S43" s="21">
        <f t="shared" si="12"/>
        <v>20.571096959999998</v>
      </c>
      <c r="T43" s="16"/>
      <c r="U43" s="16"/>
      <c r="V43" s="16"/>
      <c r="W43" s="16"/>
      <c r="X43" s="16"/>
      <c r="Y43" s="16"/>
      <c r="Z43" s="22"/>
      <c r="AA43" s="16"/>
      <c r="AB43" s="16"/>
      <c r="AC43" s="16"/>
      <c r="AD43" s="16"/>
      <c r="AE43" s="16"/>
      <c r="AF43" s="16"/>
    </row>
    <row r="44" spans="1:32" x14ac:dyDescent="0.25">
      <c r="A44" t="s">
        <v>97</v>
      </c>
      <c r="B44" t="s">
        <v>106</v>
      </c>
      <c r="D44">
        <v>6.15</v>
      </c>
      <c r="E44">
        <v>6.15</v>
      </c>
      <c r="F44">
        <v>6.15</v>
      </c>
      <c r="G44" s="10">
        <f t="shared" ref="G44:K46" si="13">$F44*1.12</f>
        <v>6.8880000000000008</v>
      </c>
      <c r="H44" s="10">
        <f t="shared" si="13"/>
        <v>6.8880000000000008</v>
      </c>
      <c r="I44" s="10">
        <f t="shared" si="13"/>
        <v>6.8880000000000008</v>
      </c>
      <c r="J44" s="10">
        <f t="shared" si="13"/>
        <v>6.8880000000000008</v>
      </c>
      <c r="K44" s="19">
        <f t="shared" si="13"/>
        <v>6.8880000000000008</v>
      </c>
      <c r="S44" s="23"/>
      <c r="X44" s="29"/>
      <c r="Z44" s="20"/>
    </row>
    <row r="45" spans="1:32" x14ac:dyDescent="0.25">
      <c r="A45" t="s">
        <v>97</v>
      </c>
      <c r="B45" t="s">
        <v>107</v>
      </c>
      <c r="D45">
        <v>9.15</v>
      </c>
      <c r="E45">
        <v>9.15</v>
      </c>
      <c r="F45">
        <v>9.15</v>
      </c>
      <c r="G45" s="10">
        <f t="shared" si="13"/>
        <v>10.248000000000001</v>
      </c>
      <c r="H45" s="10">
        <f t="shared" si="13"/>
        <v>10.248000000000001</v>
      </c>
      <c r="I45" s="10">
        <f t="shared" si="13"/>
        <v>10.248000000000001</v>
      </c>
      <c r="J45" s="10">
        <f t="shared" si="13"/>
        <v>10.248000000000001</v>
      </c>
      <c r="K45" s="19">
        <f t="shared" si="13"/>
        <v>10.248000000000001</v>
      </c>
      <c r="S45" s="20"/>
      <c r="X45" s="26"/>
      <c r="Z45" s="20"/>
    </row>
    <row r="46" spans="1:32" x14ac:dyDescent="0.25">
      <c r="A46" t="s">
        <v>97</v>
      </c>
      <c r="B46" t="s">
        <v>108</v>
      </c>
      <c r="D46">
        <v>12.15</v>
      </c>
      <c r="E46">
        <v>12.15</v>
      </c>
      <c r="F46">
        <v>12.15</v>
      </c>
      <c r="G46" s="10">
        <f t="shared" si="13"/>
        <v>13.608000000000002</v>
      </c>
      <c r="H46" s="10">
        <f t="shared" si="13"/>
        <v>13.608000000000002</v>
      </c>
      <c r="I46" s="10">
        <f t="shared" si="13"/>
        <v>13.608000000000002</v>
      </c>
      <c r="J46" s="10">
        <f t="shared" si="13"/>
        <v>13.608000000000002</v>
      </c>
      <c r="K46" s="19">
        <f t="shared" si="13"/>
        <v>13.608000000000002</v>
      </c>
      <c r="S46" s="20"/>
      <c r="X46" s="26"/>
      <c r="Z46" s="20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7BF7-6E6A-40FB-B442-42A831B1919E}">
  <dimension ref="A1:Q30"/>
  <sheetViews>
    <sheetView workbookViewId="0">
      <pane xSplit="2" ySplit="1" topLeftCell="M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20.7109375" customWidth="1"/>
    <col min="2" max="2" width="12.7109375" customWidth="1"/>
    <col min="3" max="17" width="10.7109375" customWidth="1"/>
  </cols>
  <sheetData>
    <row r="1" spans="1:17" s="3" customFormat="1" x14ac:dyDescent="0.25">
      <c r="A1" s="4" t="s">
        <v>7</v>
      </c>
      <c r="B1" s="3" t="s">
        <v>68</v>
      </c>
      <c r="C1" s="3">
        <v>2008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3">
        <v>2018</v>
      </c>
      <c r="N1" s="3">
        <v>2019</v>
      </c>
      <c r="O1" s="3">
        <v>2020</v>
      </c>
      <c r="P1" s="3">
        <v>2021</v>
      </c>
      <c r="Q1" s="3">
        <v>2022</v>
      </c>
    </row>
    <row r="2" spans="1:17" x14ac:dyDescent="0.25">
      <c r="A2" s="1" t="s">
        <v>67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12" t="s">
        <v>66</v>
      </c>
      <c r="B3" s="11" t="s">
        <v>69</v>
      </c>
      <c r="C3" s="10">
        <v>12.23</v>
      </c>
      <c r="D3" s="10"/>
      <c r="E3" s="10">
        <v>13.95</v>
      </c>
      <c r="F3" s="10"/>
      <c r="G3" s="10">
        <v>15</v>
      </c>
      <c r="H3" s="10"/>
      <c r="I3" s="10">
        <v>26.75</v>
      </c>
      <c r="J3" s="10"/>
      <c r="K3" s="10">
        <v>40.5</v>
      </c>
      <c r="L3" s="10"/>
      <c r="M3" s="10">
        <v>57.75</v>
      </c>
      <c r="N3" s="10"/>
      <c r="O3" s="10">
        <v>100</v>
      </c>
      <c r="P3" s="10"/>
      <c r="Q3" s="10"/>
    </row>
    <row r="4" spans="1:17" x14ac:dyDescent="0.25">
      <c r="A4" s="12" t="s">
        <v>70</v>
      </c>
      <c r="B4" s="11" t="s">
        <v>71</v>
      </c>
      <c r="C4" s="10">
        <v>0.72</v>
      </c>
      <c r="D4" s="10"/>
      <c r="E4" s="10">
        <v>0.78</v>
      </c>
      <c r="F4" s="10"/>
      <c r="G4" s="10">
        <v>0.83</v>
      </c>
      <c r="H4" s="10"/>
      <c r="I4" s="10">
        <v>1.42</v>
      </c>
      <c r="J4" s="10"/>
      <c r="K4" s="10">
        <v>2.14</v>
      </c>
      <c r="L4" s="10"/>
      <c r="M4" s="10">
        <v>2.94</v>
      </c>
      <c r="N4" s="10"/>
      <c r="O4" s="10">
        <v>5.0999999999999996</v>
      </c>
      <c r="P4" s="10"/>
      <c r="Q4" s="10"/>
    </row>
    <row r="5" spans="1:17" x14ac:dyDescent="0.25">
      <c r="A5" s="12" t="s">
        <v>72</v>
      </c>
      <c r="B5" s="11"/>
      <c r="C5" s="10">
        <v>0.26</v>
      </c>
      <c r="D5" s="10"/>
      <c r="E5" s="10">
        <v>0.3</v>
      </c>
      <c r="F5" s="10"/>
      <c r="G5" s="10">
        <v>0.36</v>
      </c>
      <c r="H5" s="10"/>
      <c r="I5" s="10">
        <v>0.62</v>
      </c>
      <c r="J5" s="10"/>
      <c r="K5" s="10">
        <v>0.86</v>
      </c>
      <c r="L5" s="10"/>
      <c r="M5" s="10">
        <v>1.08</v>
      </c>
      <c r="N5" s="10"/>
      <c r="O5" s="10">
        <v>2.0299999999999998</v>
      </c>
      <c r="P5" s="10"/>
      <c r="Q5" s="10"/>
    </row>
    <row r="6" spans="1:17" x14ac:dyDescent="0.25">
      <c r="A6" s="12"/>
      <c r="B6" s="1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25">
      <c r="A7" s="12"/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9" t="s">
        <v>74</v>
      </c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 t="s">
        <v>66</v>
      </c>
      <c r="B9" s="11" t="s">
        <v>69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43</v>
      </c>
    </row>
    <row r="10" spans="1:17" x14ac:dyDescent="0.25">
      <c r="A10" s="12" t="s">
        <v>70</v>
      </c>
      <c r="B10" s="11" t="s">
        <v>71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2.29</v>
      </c>
    </row>
    <row r="11" spans="1:17" x14ac:dyDescent="0.25">
      <c r="A11" s="12" t="s">
        <v>72</v>
      </c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0.77</v>
      </c>
    </row>
    <row r="12" spans="1:17" x14ac:dyDescent="0.25">
      <c r="A12" s="12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9" t="s">
        <v>73</v>
      </c>
      <c r="B13" s="1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12" t="s">
        <v>66</v>
      </c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v>92.83</v>
      </c>
    </row>
    <row r="15" spans="1:17" x14ac:dyDescent="0.25">
      <c r="A15" s="12" t="s">
        <v>70</v>
      </c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v>1.67</v>
      </c>
    </row>
    <row r="16" spans="1:17" x14ac:dyDescent="0.25">
      <c r="A16" s="12" t="s">
        <v>72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v>4.9400000000000004</v>
      </c>
    </row>
    <row r="17" spans="1:17" x14ac:dyDescent="0.25">
      <c r="A17" s="12"/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12"/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12"/>
      <c r="B19" s="1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12"/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12"/>
      <c r="B21" s="1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12"/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4EB4-5C6C-49A6-BC0A-229CC0C9009E}">
  <dimension ref="A1:AE2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0.7109375" customWidth="1"/>
    <col min="2" max="2" width="12.7109375" customWidth="1"/>
    <col min="3" max="31" width="10.7109375" customWidth="1"/>
  </cols>
  <sheetData>
    <row r="1" spans="1:31" s="3" customFormat="1" x14ac:dyDescent="0.25">
      <c r="A1" s="4" t="s">
        <v>109</v>
      </c>
      <c r="B1" s="3" t="s">
        <v>53</v>
      </c>
      <c r="C1" s="3">
        <v>1994</v>
      </c>
      <c r="D1" s="3">
        <v>1995</v>
      </c>
      <c r="E1" s="3">
        <v>1996</v>
      </c>
      <c r="F1" s="3">
        <v>1997</v>
      </c>
      <c r="G1" s="3">
        <v>1998</v>
      </c>
      <c r="H1" s="3">
        <v>1999</v>
      </c>
      <c r="I1" s="3">
        <v>2000</v>
      </c>
      <c r="J1" s="3">
        <v>2001</v>
      </c>
      <c r="K1" s="3">
        <v>2002</v>
      </c>
      <c r="L1" s="3">
        <v>2003</v>
      </c>
      <c r="M1" s="3">
        <v>2004</v>
      </c>
      <c r="N1" s="3">
        <v>2005</v>
      </c>
      <c r="O1" s="3">
        <v>2006</v>
      </c>
      <c r="P1" s="3">
        <v>2007</v>
      </c>
      <c r="Q1" s="3">
        <v>2008</v>
      </c>
      <c r="R1" s="3">
        <v>2009</v>
      </c>
      <c r="S1" s="3">
        <v>2010</v>
      </c>
      <c r="T1" s="3">
        <v>2011</v>
      </c>
      <c r="U1" s="3">
        <v>2012</v>
      </c>
      <c r="V1" s="3">
        <v>2013</v>
      </c>
      <c r="W1" s="3">
        <v>2014</v>
      </c>
      <c r="X1" s="3">
        <v>2015</v>
      </c>
      <c r="Y1" s="3">
        <v>2016</v>
      </c>
      <c r="Z1" s="3">
        <v>2017</v>
      </c>
      <c r="AA1" s="3">
        <v>2018</v>
      </c>
      <c r="AB1" s="3">
        <v>2019</v>
      </c>
      <c r="AC1" s="3">
        <v>2020</v>
      </c>
      <c r="AD1" s="3">
        <v>2021</v>
      </c>
      <c r="AE1" s="3">
        <v>2022</v>
      </c>
    </row>
    <row r="2" spans="1:31" x14ac:dyDescent="0.25">
      <c r="A2" s="1" t="s">
        <v>42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5">
      <c r="A3" s="12" t="s">
        <v>43</v>
      </c>
      <c r="B3" s="11">
        <v>100</v>
      </c>
      <c r="C3" s="11">
        <v>33.200683497228901</v>
      </c>
      <c r="D3" s="11">
        <v>35.477769848930301</v>
      </c>
      <c r="E3" s="11">
        <v>38.426514764802597</v>
      </c>
      <c r="F3" s="11">
        <v>40.599848980575203</v>
      </c>
      <c r="G3" s="11">
        <v>44.4059141775437</v>
      </c>
      <c r="H3" s="11">
        <v>47.130772905359102</v>
      </c>
      <c r="I3" s="11">
        <v>50.2324157057581</v>
      </c>
      <c r="J3" s="11">
        <v>52.9463531561072</v>
      </c>
      <c r="K3" s="11">
        <v>54.387961781644798</v>
      </c>
      <c r="L3" s="11">
        <v>55.611144857858498</v>
      </c>
      <c r="M3" s="11">
        <v>58.286857837075999</v>
      </c>
      <c r="N3" s="11">
        <v>62.131147505176102</v>
      </c>
      <c r="O3" s="11">
        <v>65.527664797162402</v>
      </c>
      <c r="P3" s="11">
        <v>67.455270269945601</v>
      </c>
      <c r="Q3" s="11">
        <v>72.975976029106505</v>
      </c>
      <c r="R3" s="11">
        <v>76.050315635840093</v>
      </c>
      <c r="S3" s="11">
        <v>78.928072248182104</v>
      </c>
      <c r="T3" s="11">
        <v>82.652227864154199</v>
      </c>
      <c r="U3" s="11">
        <v>85.272804774083596</v>
      </c>
      <c r="V3" s="11">
        <v>87.475134981528797</v>
      </c>
      <c r="W3" s="11">
        <v>90.622335890878105</v>
      </c>
      <c r="X3" s="11">
        <v>91.233304916169402</v>
      </c>
      <c r="Y3" s="11">
        <v>92.377095765842597</v>
      </c>
      <c r="Z3" s="11">
        <v>95.012787723785195</v>
      </c>
      <c r="AA3" s="11">
        <v>100</v>
      </c>
      <c r="AB3" s="11">
        <v>102.375</v>
      </c>
      <c r="AC3" s="11">
        <v>104.825</v>
      </c>
      <c r="AD3" s="11">
        <v>108.941666666667</v>
      </c>
      <c r="AE3" s="11">
        <v>115.283333333333</v>
      </c>
    </row>
    <row r="4" spans="1:31" x14ac:dyDescent="0.25">
      <c r="A4" s="12" t="s">
        <v>44</v>
      </c>
      <c r="B4" s="11">
        <v>37.745137880000001</v>
      </c>
      <c r="C4" s="11">
        <v>31.961495073148999</v>
      </c>
      <c r="D4" s="11">
        <v>34.496438741495901</v>
      </c>
      <c r="E4" s="11">
        <v>38.130179285095799</v>
      </c>
      <c r="F4" s="11">
        <v>39.233795444889402</v>
      </c>
      <c r="G4" s="11">
        <v>42.448258233458503</v>
      </c>
      <c r="H4" s="11">
        <v>44.327779204286003</v>
      </c>
      <c r="I4" s="11">
        <v>45.7012752983523</v>
      </c>
      <c r="J4" s="11">
        <v>47.349470611231801</v>
      </c>
      <c r="K4" s="11">
        <v>48.294050381186103</v>
      </c>
      <c r="L4" s="11">
        <v>48.775978835244501</v>
      </c>
      <c r="M4" s="11">
        <v>51.725380974081503</v>
      </c>
      <c r="N4" s="11">
        <v>55.002494461678197</v>
      </c>
      <c r="O4" s="11">
        <v>57.841053056081797</v>
      </c>
      <c r="P4" s="11">
        <v>59.985634676641403</v>
      </c>
      <c r="Q4" s="11">
        <v>67.754321356061894</v>
      </c>
      <c r="R4" s="11">
        <v>72.009749605397005</v>
      </c>
      <c r="S4" s="11">
        <v>74.877223907044097</v>
      </c>
      <c r="T4" s="11">
        <v>78.978435051080595</v>
      </c>
      <c r="U4" s="11">
        <v>80.912891046386207</v>
      </c>
      <c r="V4" s="11">
        <v>82.962513484358198</v>
      </c>
      <c r="W4" s="11">
        <v>87.749460625674203</v>
      </c>
      <c r="X4" s="11">
        <v>89.408036677454206</v>
      </c>
      <c r="Y4" s="11">
        <v>90.823894282632097</v>
      </c>
      <c r="Z4" s="11">
        <v>93.594929881337606</v>
      </c>
      <c r="AA4" s="11">
        <v>100</v>
      </c>
      <c r="AB4" s="11">
        <v>101.65</v>
      </c>
      <c r="AC4" s="11">
        <v>104.583333333333</v>
      </c>
      <c r="AD4" s="11">
        <v>108.95</v>
      </c>
      <c r="AE4" s="11">
        <v>115.325</v>
      </c>
    </row>
    <row r="5" spans="1:31" x14ac:dyDescent="0.25">
      <c r="A5" s="12" t="s">
        <v>54</v>
      </c>
      <c r="B5" s="11">
        <v>34.782773310000003</v>
      </c>
      <c r="C5" s="11">
        <v>31.343081002971001</v>
      </c>
      <c r="D5" s="11">
        <v>33.841580475573402</v>
      </c>
      <c r="E5" s="11">
        <v>37.520323508567103</v>
      </c>
      <c r="F5" s="11">
        <v>38.667253742657003</v>
      </c>
      <c r="G5" s="11">
        <v>41.865333067588203</v>
      </c>
      <c r="H5" s="11">
        <v>43.873650738899101</v>
      </c>
      <c r="I5" s="11">
        <v>45.2157018841827</v>
      </c>
      <c r="J5" s="11">
        <v>46.833777733106203</v>
      </c>
      <c r="K5" s="11">
        <v>47.742755636471998</v>
      </c>
      <c r="L5" s="11">
        <v>48.166310785160803</v>
      </c>
      <c r="M5" s="11">
        <v>51.1311968259824</v>
      </c>
      <c r="N5" s="11">
        <v>54.362589477214897</v>
      </c>
      <c r="O5" s="11">
        <v>57.103800327155902</v>
      </c>
      <c r="P5" s="11">
        <v>59.259648443515701</v>
      </c>
      <c r="Q5" s="11">
        <v>67.231051522771196</v>
      </c>
      <c r="R5" s="11">
        <v>71.537988708876398</v>
      </c>
      <c r="S5" s="11">
        <v>74.483838563239999</v>
      </c>
      <c r="T5" s="11">
        <v>78.690835770441097</v>
      </c>
      <c r="U5" s="11">
        <v>80.593607305936104</v>
      </c>
      <c r="V5" s="11">
        <v>82.655116841257097</v>
      </c>
      <c r="W5" s="11">
        <v>87.718237980123504</v>
      </c>
      <c r="X5" s="11">
        <v>89.396991673381706</v>
      </c>
      <c r="Y5" s="11">
        <v>90.854149879129693</v>
      </c>
      <c r="Z5" s="11">
        <v>93.755036261079795</v>
      </c>
      <c r="AA5" s="11">
        <v>100</v>
      </c>
      <c r="AB5" s="11">
        <v>101.45</v>
      </c>
      <c r="AC5" s="11">
        <v>104.425</v>
      </c>
      <c r="AD5" s="11">
        <v>109.083333333333</v>
      </c>
      <c r="AE5" s="11">
        <v>115.716666666667</v>
      </c>
    </row>
    <row r="6" spans="1:31" x14ac:dyDescent="0.25">
      <c r="A6" s="12" t="s">
        <v>55</v>
      </c>
      <c r="B6" s="11">
        <v>2.9623645700000001</v>
      </c>
      <c r="C6" s="11">
        <v>41.566074017858298</v>
      </c>
      <c r="D6" s="11">
        <v>44.7912255713387</v>
      </c>
      <c r="E6" s="11">
        <v>47.409154985087497</v>
      </c>
      <c r="F6" s="11">
        <v>47.999191592562703</v>
      </c>
      <c r="G6" s="11">
        <v>51.230071656795303</v>
      </c>
      <c r="H6" s="11">
        <v>51.195700592282201</v>
      </c>
      <c r="I6" s="11">
        <v>52.713755941611403</v>
      </c>
      <c r="J6" s="11">
        <v>54.999431731733402</v>
      </c>
      <c r="K6" s="11">
        <v>56.528944102566903</v>
      </c>
      <c r="L6" s="11">
        <v>57.9897143443742</v>
      </c>
      <c r="M6" s="11">
        <v>60.853969720466999</v>
      </c>
      <c r="N6" s="11">
        <v>64.692071924431303</v>
      </c>
      <c r="O6" s="11">
        <v>68.742129026226493</v>
      </c>
      <c r="P6" s="11">
        <v>71.136646520640099</v>
      </c>
      <c r="Q6" s="11">
        <v>75.427301074027</v>
      </c>
      <c r="R6" s="11">
        <v>78.789936885559896</v>
      </c>
      <c r="S6" s="11">
        <v>80.371005853163197</v>
      </c>
      <c r="T6" s="11">
        <v>82.284328444393097</v>
      </c>
      <c r="U6" s="11">
        <v>85.034013605442198</v>
      </c>
      <c r="V6" s="11">
        <v>86.968537414965994</v>
      </c>
      <c r="W6" s="11">
        <v>88.201530612244895</v>
      </c>
      <c r="X6" s="11">
        <v>89.668367346938794</v>
      </c>
      <c r="Y6" s="11">
        <v>90.235260770975103</v>
      </c>
      <c r="Z6" s="11">
        <v>91.149376417233597</v>
      </c>
      <c r="AA6" s="11">
        <v>100</v>
      </c>
      <c r="AB6" s="11">
        <v>103.916666666667</v>
      </c>
      <c r="AC6" s="11">
        <v>106.208333333333</v>
      </c>
      <c r="AD6" s="11">
        <v>107.5</v>
      </c>
      <c r="AE6" s="11">
        <v>110.85833333333299</v>
      </c>
    </row>
    <row r="7" spans="1:31" x14ac:dyDescent="0.25">
      <c r="A7" s="12" t="s">
        <v>56</v>
      </c>
      <c r="B7" s="11">
        <v>0.32339372999999999</v>
      </c>
      <c r="C7" s="11" t="s">
        <v>15</v>
      </c>
      <c r="D7" s="11" t="s">
        <v>15</v>
      </c>
      <c r="E7" s="11" t="s">
        <v>15</v>
      </c>
      <c r="F7" s="11" t="s">
        <v>15</v>
      </c>
      <c r="G7" s="11" t="s">
        <v>15</v>
      </c>
      <c r="H7" s="11" t="s">
        <v>15</v>
      </c>
      <c r="I7" s="11">
        <v>48.347857661583198</v>
      </c>
      <c r="J7" s="11">
        <v>49.503752118131203</v>
      </c>
      <c r="K7" s="11">
        <v>50.774630839990301</v>
      </c>
      <c r="L7" s="11">
        <v>51.010651174049897</v>
      </c>
      <c r="M7" s="11">
        <v>52.457032195594302</v>
      </c>
      <c r="N7" s="11">
        <v>54.877753570564003</v>
      </c>
      <c r="O7" s="11">
        <v>57.044299201161998</v>
      </c>
      <c r="P7" s="11">
        <v>58.962720890825501</v>
      </c>
      <c r="Q7" s="11">
        <v>61.722343258290998</v>
      </c>
      <c r="R7" s="11">
        <v>65.801258775115002</v>
      </c>
      <c r="S7" s="11">
        <v>68.040426046961997</v>
      </c>
      <c r="T7" s="11">
        <v>69.958847736625501</v>
      </c>
      <c r="U7" s="11">
        <v>72.615589445654805</v>
      </c>
      <c r="V7" s="11">
        <v>74.2677317840717</v>
      </c>
      <c r="W7" s="11">
        <v>75.629387557492095</v>
      </c>
      <c r="X7" s="11">
        <v>76.930525296538406</v>
      </c>
      <c r="Y7" s="11">
        <v>77.475187605906598</v>
      </c>
      <c r="Z7" s="11">
        <v>78.395061728395106</v>
      </c>
      <c r="AA7" s="11">
        <v>100</v>
      </c>
      <c r="AB7" s="11">
        <v>110.125</v>
      </c>
      <c r="AC7" s="11">
        <v>114.26666666666701</v>
      </c>
      <c r="AD7" s="11">
        <v>117.308333333333</v>
      </c>
      <c r="AE7" s="11">
        <v>122.125</v>
      </c>
    </row>
    <row r="8" spans="1:31" x14ac:dyDescent="0.25">
      <c r="A8" s="12" t="s">
        <v>57</v>
      </c>
      <c r="B8" s="11">
        <v>1.20033473</v>
      </c>
      <c r="C8" s="11">
        <v>42.923522242535</v>
      </c>
      <c r="D8" s="11">
        <v>50.022851919561198</v>
      </c>
      <c r="E8" s="11">
        <v>52.650822669104201</v>
      </c>
      <c r="F8" s="11">
        <v>53.846739792809302</v>
      </c>
      <c r="G8" s="11">
        <v>60.443327239488099</v>
      </c>
      <c r="H8" s="11">
        <v>56.687995124923802</v>
      </c>
      <c r="I8" s="11">
        <v>57.678244972577701</v>
      </c>
      <c r="J8" s="11">
        <v>58.957952468007299</v>
      </c>
      <c r="K8" s="11">
        <v>59.696831200487502</v>
      </c>
      <c r="L8" s="11">
        <v>60.816575258988401</v>
      </c>
      <c r="M8" s="11">
        <v>63.033211456429001</v>
      </c>
      <c r="N8" s="11">
        <v>67.832114564290094</v>
      </c>
      <c r="O8" s="11">
        <v>73.011882998171799</v>
      </c>
      <c r="P8" s="11">
        <v>75.083790371724504</v>
      </c>
      <c r="Q8" s="11">
        <v>79.1666666666667</v>
      </c>
      <c r="R8" s="11">
        <v>82.952468007312604</v>
      </c>
      <c r="S8" s="11">
        <v>85.054844606947</v>
      </c>
      <c r="T8" s="11">
        <v>87.469530773918294</v>
      </c>
      <c r="U8" s="11">
        <v>91.400060938452199</v>
      </c>
      <c r="V8" s="11">
        <v>93.182510664229099</v>
      </c>
      <c r="W8" s="11">
        <v>94.088970140158395</v>
      </c>
      <c r="X8" s="11">
        <v>96.084704448506997</v>
      </c>
      <c r="Y8" s="11">
        <v>96.602681291895195</v>
      </c>
      <c r="Z8" s="11">
        <v>97.775746496039005</v>
      </c>
      <c r="AA8" s="11">
        <v>100</v>
      </c>
      <c r="AB8" s="11">
        <v>102.625</v>
      </c>
      <c r="AC8" s="11">
        <v>104.1</v>
      </c>
      <c r="AD8" s="11">
        <v>104.816666666667</v>
      </c>
      <c r="AE8" s="11">
        <v>107.591666666667</v>
      </c>
    </row>
    <row r="9" spans="1:31" x14ac:dyDescent="0.25">
      <c r="A9" s="12" t="s">
        <v>58</v>
      </c>
      <c r="B9" s="11">
        <v>2.424985E-2</v>
      </c>
      <c r="C9" s="11" t="s">
        <v>15</v>
      </c>
      <c r="D9" s="11" t="s">
        <v>15</v>
      </c>
      <c r="E9" s="11" t="s">
        <v>15</v>
      </c>
      <c r="F9" s="11" t="s">
        <v>15</v>
      </c>
      <c r="G9" s="11" t="s">
        <v>15</v>
      </c>
      <c r="H9" s="11" t="s">
        <v>15</v>
      </c>
      <c r="I9" s="11" t="s">
        <v>15</v>
      </c>
      <c r="J9" s="11" t="s">
        <v>15</v>
      </c>
      <c r="K9" s="11" t="s">
        <v>15</v>
      </c>
      <c r="L9" s="11" t="s">
        <v>15</v>
      </c>
      <c r="M9" s="11" t="s">
        <v>15</v>
      </c>
      <c r="N9" s="11" t="s">
        <v>15</v>
      </c>
      <c r="O9" s="11" t="s">
        <v>15</v>
      </c>
      <c r="P9" s="11" t="s">
        <v>15</v>
      </c>
      <c r="Q9" s="11" t="s">
        <v>15</v>
      </c>
      <c r="R9" s="11" t="s">
        <v>15</v>
      </c>
      <c r="S9" s="11" t="s">
        <v>15</v>
      </c>
      <c r="T9" s="11" t="s">
        <v>15</v>
      </c>
      <c r="U9" s="11">
        <v>90.826521344232503</v>
      </c>
      <c r="V9" s="11">
        <v>92.8557100802349</v>
      </c>
      <c r="W9" s="11">
        <v>93.853349130092298</v>
      </c>
      <c r="X9" s="11">
        <v>95.212567234907894</v>
      </c>
      <c r="Y9" s="11">
        <v>96.193152384381406</v>
      </c>
      <c r="Z9" s="11">
        <v>97.641103987877699</v>
      </c>
      <c r="AA9" s="11">
        <v>100</v>
      </c>
      <c r="AB9" s="11">
        <v>102.01666666666701</v>
      </c>
      <c r="AC9" s="11">
        <v>104.3</v>
      </c>
      <c r="AD9" s="11">
        <v>106.333333333333</v>
      </c>
      <c r="AE9" s="11">
        <v>110.816666666667</v>
      </c>
    </row>
    <row r="10" spans="1:31" x14ac:dyDescent="0.25">
      <c r="A10" s="12" t="s">
        <v>59</v>
      </c>
      <c r="B10" s="11">
        <v>0.35931204</v>
      </c>
      <c r="C10" s="11">
        <v>36.143049350879302</v>
      </c>
      <c r="D10" s="11">
        <v>37.595491580004499</v>
      </c>
      <c r="E10" s="11">
        <v>39.5248551380961</v>
      </c>
      <c r="F10" s="11">
        <v>39.990937345949703</v>
      </c>
      <c r="G10" s="11">
        <v>44.9552548156461</v>
      </c>
      <c r="H10" s="11">
        <v>43.145121589796098</v>
      </c>
      <c r="I10" s="11">
        <v>49.567300849174103</v>
      </c>
      <c r="J10" s="11">
        <v>51.935648812337199</v>
      </c>
      <c r="K10" s="11">
        <v>52.114494310699598</v>
      </c>
      <c r="L10" s="11">
        <v>55.745599883512497</v>
      </c>
      <c r="M10" s="11">
        <v>58.878105885133202</v>
      </c>
      <c r="N10" s="11">
        <v>63.024069710807602</v>
      </c>
      <c r="O10" s="11">
        <v>65.018467995576401</v>
      </c>
      <c r="P10" s="11">
        <v>68.134715315527799</v>
      </c>
      <c r="Q10" s="11">
        <v>75.510737232838807</v>
      </c>
      <c r="R10" s="11">
        <v>79.033451594522901</v>
      </c>
      <c r="S10" s="11">
        <v>80.578026353107504</v>
      </c>
      <c r="T10" s="11">
        <v>82.653718046222906</v>
      </c>
      <c r="U10" s="11">
        <v>86.366117027382401</v>
      </c>
      <c r="V10" s="11">
        <v>89.0163199928068</v>
      </c>
      <c r="W10" s="11">
        <v>90.472915723961094</v>
      </c>
      <c r="X10" s="11">
        <v>91.449606827234007</v>
      </c>
      <c r="Y10" s="11">
        <v>92.031883416366298</v>
      </c>
      <c r="Z10" s="11">
        <v>93.318839258481106</v>
      </c>
      <c r="AA10" s="11">
        <v>100</v>
      </c>
      <c r="AB10" s="11">
        <v>105.783333333333</v>
      </c>
      <c r="AC10" s="11">
        <v>109.408333333333</v>
      </c>
      <c r="AD10" s="11">
        <v>111.075</v>
      </c>
      <c r="AE10" s="11">
        <v>115.675</v>
      </c>
    </row>
    <row r="11" spans="1:31" x14ac:dyDescent="0.25">
      <c r="A11" s="12" t="s">
        <v>60</v>
      </c>
      <c r="B11" s="11">
        <v>0.62826283999999999</v>
      </c>
      <c r="C11" s="11" t="s">
        <v>15</v>
      </c>
      <c r="D11" s="11" t="s">
        <v>15</v>
      </c>
      <c r="E11" s="11" t="s">
        <v>15</v>
      </c>
      <c r="F11" s="11" t="s">
        <v>15</v>
      </c>
      <c r="G11" s="11" t="s">
        <v>15</v>
      </c>
      <c r="H11" s="11" t="s">
        <v>15</v>
      </c>
      <c r="I11" s="11">
        <v>70.360024829298595</v>
      </c>
      <c r="J11" s="11">
        <v>73.324022346368693</v>
      </c>
      <c r="K11" s="11">
        <v>73.122284295468603</v>
      </c>
      <c r="L11" s="11">
        <v>75.023277467411503</v>
      </c>
      <c r="M11" s="11">
        <v>76.225946617008105</v>
      </c>
      <c r="N11" s="11">
        <v>78.763190564866505</v>
      </c>
      <c r="O11" s="11">
        <v>80.609869646182503</v>
      </c>
      <c r="P11" s="11">
        <v>82.929857231533205</v>
      </c>
      <c r="Q11" s="11">
        <v>86.468032278088103</v>
      </c>
      <c r="R11" s="11">
        <v>88.749224084419595</v>
      </c>
      <c r="S11" s="11">
        <v>90.557107386716297</v>
      </c>
      <c r="T11" s="11">
        <v>91.689944134078203</v>
      </c>
      <c r="U11" s="11">
        <v>93.109869646182503</v>
      </c>
      <c r="V11" s="11">
        <v>95.072936064556202</v>
      </c>
      <c r="W11" s="11">
        <v>96.236809435133495</v>
      </c>
      <c r="X11" s="11">
        <v>97.4937926753569</v>
      </c>
      <c r="Y11" s="11">
        <v>97.982619490999397</v>
      </c>
      <c r="Z11" s="11">
        <v>98.3705772811918</v>
      </c>
      <c r="AA11" s="11">
        <v>100</v>
      </c>
      <c r="AB11" s="11">
        <v>101.133333333333</v>
      </c>
      <c r="AC11" s="11">
        <v>103.133333333333</v>
      </c>
      <c r="AD11" s="11">
        <v>104.27500000000001</v>
      </c>
      <c r="AE11" s="11">
        <v>106.566666666667</v>
      </c>
    </row>
    <row r="12" spans="1:31" x14ac:dyDescent="0.25">
      <c r="A12" s="12" t="s">
        <v>61</v>
      </c>
      <c r="B12" s="11">
        <v>0.40356845000000002</v>
      </c>
      <c r="C12" s="11">
        <v>38.524420413410503</v>
      </c>
      <c r="D12" s="11">
        <v>41.253715977263099</v>
      </c>
      <c r="E12" s="11">
        <v>44.920345371125698</v>
      </c>
      <c r="F12" s="11">
        <v>44.418596085649803</v>
      </c>
      <c r="G12" s="11">
        <v>43.839654602408402</v>
      </c>
      <c r="H12" s="11">
        <v>46.078228337608699</v>
      </c>
      <c r="I12" s="11">
        <v>47.903272441922198</v>
      </c>
      <c r="J12" s="11">
        <v>51.674662675609497</v>
      </c>
      <c r="K12" s="11">
        <v>54.139299275694597</v>
      </c>
      <c r="L12" s="11">
        <v>55.517731378650403</v>
      </c>
      <c r="M12" s="11">
        <v>58.572336918800602</v>
      </c>
      <c r="N12" s="11">
        <v>61.378824680418802</v>
      </c>
      <c r="O12" s="11">
        <v>66.181282127117001</v>
      </c>
      <c r="P12" s="11">
        <v>68.618350085143007</v>
      </c>
      <c r="Q12" s="11">
        <v>71.899018490177994</v>
      </c>
      <c r="R12" s="11">
        <v>74.507012028970394</v>
      </c>
      <c r="S12" s="11">
        <v>75.240337907742997</v>
      </c>
      <c r="T12" s="11">
        <v>76.966134900643695</v>
      </c>
      <c r="U12" s="11">
        <v>78.802206461780898</v>
      </c>
      <c r="V12" s="11">
        <v>80.721612045331298</v>
      </c>
      <c r="W12" s="11">
        <v>82.383946313586506</v>
      </c>
      <c r="X12" s="11">
        <v>83.570043411831506</v>
      </c>
      <c r="Y12" s="11">
        <v>84.374848036603495</v>
      </c>
      <c r="Z12" s="11">
        <v>85.041716850044196</v>
      </c>
      <c r="AA12" s="11">
        <v>100</v>
      </c>
      <c r="AB12" s="11">
        <v>105.51666666666701</v>
      </c>
      <c r="AC12" s="11">
        <v>107.816666666667</v>
      </c>
      <c r="AD12" s="11">
        <v>109.241666666667</v>
      </c>
      <c r="AE12" s="11">
        <v>113.566666666667</v>
      </c>
    </row>
    <row r="13" spans="1:31" x14ac:dyDescent="0.25">
      <c r="A13" s="12" t="s">
        <v>62</v>
      </c>
      <c r="B13" s="11">
        <v>2.3242929999999998E-2</v>
      </c>
      <c r="C13" s="11" t="s">
        <v>15</v>
      </c>
      <c r="D13" s="11" t="s">
        <v>15</v>
      </c>
      <c r="E13" s="11" t="s">
        <v>15</v>
      </c>
      <c r="F13" s="11" t="s">
        <v>15</v>
      </c>
      <c r="G13" s="11" t="s">
        <v>15</v>
      </c>
      <c r="H13" s="11" t="s">
        <v>15</v>
      </c>
      <c r="I13" s="11" t="s">
        <v>15</v>
      </c>
      <c r="J13" s="11" t="s">
        <v>15</v>
      </c>
      <c r="K13" s="11" t="s">
        <v>15</v>
      </c>
      <c r="L13" s="11" t="s">
        <v>15</v>
      </c>
      <c r="M13" s="11" t="s">
        <v>15</v>
      </c>
      <c r="N13" s="11" t="s">
        <v>15</v>
      </c>
      <c r="O13" s="11" t="s">
        <v>15</v>
      </c>
      <c r="P13" s="11" t="s">
        <v>15</v>
      </c>
      <c r="Q13" s="11" t="s">
        <v>15</v>
      </c>
      <c r="R13" s="11" t="s">
        <v>15</v>
      </c>
      <c r="S13" s="11" t="s">
        <v>15</v>
      </c>
      <c r="T13" s="11" t="s">
        <v>15</v>
      </c>
      <c r="U13" s="11">
        <v>82.309264072490507</v>
      </c>
      <c r="V13" s="11">
        <v>84.263505082097495</v>
      </c>
      <c r="W13" s="11">
        <v>85.071777231108996</v>
      </c>
      <c r="X13" s="11">
        <v>86.163295521252294</v>
      </c>
      <c r="Y13" s="11">
        <v>86.442272625222003</v>
      </c>
      <c r="Z13" s="11">
        <v>87.158665589989198</v>
      </c>
      <c r="AA13" s="11">
        <v>100</v>
      </c>
      <c r="AB13" s="11">
        <v>108.908333333333</v>
      </c>
      <c r="AC13" s="11">
        <v>113.10833333333299</v>
      </c>
      <c r="AD13" s="11">
        <v>115.291666666667</v>
      </c>
      <c r="AE13" s="11">
        <v>119.89166666666701</v>
      </c>
    </row>
    <row r="14" spans="1:31" x14ac:dyDescent="0.25">
      <c r="A14" s="12" t="s">
        <v>63</v>
      </c>
      <c r="B14" s="11">
        <v>2.1623903900000001</v>
      </c>
      <c r="C14" s="11">
        <v>22.7021514940621</v>
      </c>
      <c r="D14" s="11">
        <v>23.7600689968971</v>
      </c>
      <c r="E14" s="11">
        <v>25.2763025514489</v>
      </c>
      <c r="F14" s="11">
        <v>26.8580098276746</v>
      </c>
      <c r="G14" s="11">
        <v>29.235739720039899</v>
      </c>
      <c r="H14" s="11">
        <v>30.779541157401699</v>
      </c>
      <c r="I14" s="11">
        <v>32.395708287139897</v>
      </c>
      <c r="J14" s="11">
        <v>34.1393768748745</v>
      </c>
      <c r="K14" s="11">
        <v>35.307565908949599</v>
      </c>
      <c r="L14" s="11">
        <v>35.862369550501498</v>
      </c>
      <c r="M14" s="11">
        <v>36.727311873666302</v>
      </c>
      <c r="N14" s="11">
        <v>39.329030813863199</v>
      </c>
      <c r="O14" s="11">
        <v>41.355270200400597</v>
      </c>
      <c r="P14" s="11">
        <v>42.606162882905799</v>
      </c>
      <c r="Q14" s="11">
        <v>44.808147522357203</v>
      </c>
      <c r="R14" s="11">
        <v>46.7413453044108</v>
      </c>
      <c r="S14" s="11">
        <v>48.126631415614902</v>
      </c>
      <c r="T14" s="11">
        <v>50.711120429055498</v>
      </c>
      <c r="U14" s="11">
        <v>53.2286677310626</v>
      </c>
      <c r="V14" s="11">
        <v>68.170125953521406</v>
      </c>
      <c r="W14" s="11">
        <v>72.307965229732105</v>
      </c>
      <c r="X14" s="11">
        <v>74.485541954940601</v>
      </c>
      <c r="Y14" s="11">
        <v>77.971438708532901</v>
      </c>
      <c r="Z14" s="11">
        <v>83.355508249068706</v>
      </c>
      <c r="AA14" s="11">
        <v>100</v>
      </c>
      <c r="AB14" s="11">
        <v>111.95</v>
      </c>
      <c r="AC14" s="11">
        <v>129.15833333333299</v>
      </c>
      <c r="AD14" s="11">
        <v>141.691666666667</v>
      </c>
      <c r="AE14" s="11">
        <v>152.92500000000001</v>
      </c>
    </row>
    <row r="15" spans="1:31" x14ac:dyDescent="0.25">
      <c r="A15" s="12" t="s">
        <v>45</v>
      </c>
      <c r="B15" s="11">
        <v>0.88055956999999996</v>
      </c>
      <c r="C15" s="11">
        <v>29.829807337758101</v>
      </c>
      <c r="D15" s="11">
        <v>31.202948316125902</v>
      </c>
      <c r="E15" s="11">
        <v>33.339478859390397</v>
      </c>
      <c r="F15" s="11">
        <v>35.533623709439503</v>
      </c>
      <c r="G15" s="11">
        <v>38.399935471976399</v>
      </c>
      <c r="H15" s="11">
        <v>41.357469886922303</v>
      </c>
      <c r="I15" s="11">
        <v>43.858891039823</v>
      </c>
      <c r="J15" s="11">
        <v>46.384318153884003</v>
      </c>
      <c r="K15" s="11">
        <v>47.781465093412002</v>
      </c>
      <c r="L15" s="11">
        <v>48.280789085545699</v>
      </c>
      <c r="M15" s="11">
        <v>49.879586098820099</v>
      </c>
      <c r="N15" s="11">
        <v>54.042219764011797</v>
      </c>
      <c r="O15" s="11">
        <v>57.619107976892799</v>
      </c>
      <c r="P15" s="11">
        <v>59.683620636676501</v>
      </c>
      <c r="Q15" s="11">
        <v>63.303719579646</v>
      </c>
      <c r="R15" s="11">
        <v>65.992387229596801</v>
      </c>
      <c r="S15" s="11">
        <v>68.018490351524093</v>
      </c>
      <c r="T15" s="11">
        <v>70.851193768436602</v>
      </c>
      <c r="U15" s="11">
        <v>73.758603736479898</v>
      </c>
      <c r="V15" s="11">
        <v>81.606440511307795</v>
      </c>
      <c r="W15" s="11">
        <v>85.889872173057995</v>
      </c>
      <c r="X15" s="11">
        <v>88.335791543756201</v>
      </c>
      <c r="Y15" s="11">
        <v>91.230334316617501</v>
      </c>
      <c r="Z15" s="11">
        <v>94.438298918387403</v>
      </c>
      <c r="AA15" s="11">
        <v>100</v>
      </c>
      <c r="AB15" s="11">
        <v>103.716666666667</v>
      </c>
      <c r="AC15" s="11">
        <v>112.091666666667</v>
      </c>
      <c r="AD15" s="11">
        <v>119.158333333333</v>
      </c>
      <c r="AE15" s="11">
        <v>125.841666666667</v>
      </c>
    </row>
    <row r="16" spans="1:31" x14ac:dyDescent="0.25">
      <c r="A16" s="12" t="s">
        <v>46</v>
      </c>
      <c r="B16" s="11">
        <v>0.46584144999999999</v>
      </c>
      <c r="C16" s="11">
        <v>33.556544648916201</v>
      </c>
      <c r="D16" s="11">
        <v>34.2374472742272</v>
      </c>
      <c r="E16" s="11">
        <v>36.384109749444498</v>
      </c>
      <c r="F16" s="11">
        <v>39.211674849972702</v>
      </c>
      <c r="G16" s="11">
        <v>42.413476507923797</v>
      </c>
      <c r="H16" s="11">
        <v>45.324205287879401</v>
      </c>
      <c r="I16" s="11">
        <v>48.053013519087699</v>
      </c>
      <c r="J16" s="11">
        <v>50.735042180618201</v>
      </c>
      <c r="K16" s="11">
        <v>52.3619316594148</v>
      </c>
      <c r="L16" s="11">
        <v>53.2871275930435</v>
      </c>
      <c r="M16" s="11">
        <v>54.867237502162297</v>
      </c>
      <c r="N16" s="11">
        <v>59.560787659840599</v>
      </c>
      <c r="O16" s="11">
        <v>62.3779573004404</v>
      </c>
      <c r="P16" s="11">
        <v>63.687785251420401</v>
      </c>
      <c r="Q16" s="11">
        <v>66.057950115098507</v>
      </c>
      <c r="R16" s="11">
        <v>68.459301358561902</v>
      </c>
      <c r="S16" s="11">
        <v>70.444834204888707</v>
      </c>
      <c r="T16" s="11">
        <v>74.280758918472998</v>
      </c>
      <c r="U16" s="11">
        <v>76.244918699186996</v>
      </c>
      <c r="V16" s="11">
        <v>83.987550813008099</v>
      </c>
      <c r="W16" s="11">
        <v>88.401930894308904</v>
      </c>
      <c r="X16" s="11">
        <v>90.612296747967505</v>
      </c>
      <c r="Y16" s="11">
        <v>93.241869918699194</v>
      </c>
      <c r="Z16" s="11">
        <v>95.992123983739802</v>
      </c>
      <c r="AA16" s="11">
        <v>100</v>
      </c>
      <c r="AB16" s="11">
        <v>103.675</v>
      </c>
      <c r="AC16" s="11">
        <v>112.908333333333</v>
      </c>
      <c r="AD16" s="11">
        <v>120.508333333333</v>
      </c>
      <c r="AE16" s="11">
        <v>127.02500000000001</v>
      </c>
    </row>
    <row r="17" spans="1:31" x14ac:dyDescent="0.25">
      <c r="A17" s="12" t="s">
        <v>47</v>
      </c>
      <c r="B17" s="11">
        <v>4.8424580000000002E-2</v>
      </c>
      <c r="C17" s="11">
        <v>25.752644985672799</v>
      </c>
      <c r="D17" s="11">
        <v>27.413841977122299</v>
      </c>
      <c r="E17" s="11">
        <v>29.7256062632528</v>
      </c>
      <c r="F17" s="11">
        <v>31.665033292678999</v>
      </c>
      <c r="G17" s="11">
        <v>33.751758577504702</v>
      </c>
      <c r="H17" s="11">
        <v>37.9743085656227</v>
      </c>
      <c r="I17" s="11">
        <v>39.848269703760302</v>
      </c>
      <c r="J17" s="11">
        <v>41.096213256450199</v>
      </c>
      <c r="K17" s="11">
        <v>42.462813737100802</v>
      </c>
      <c r="L17" s="11">
        <v>42.790143193543997</v>
      </c>
      <c r="M17" s="11">
        <v>44.1772017652223</v>
      </c>
      <c r="N17" s="11">
        <v>46.910402726523401</v>
      </c>
      <c r="O17" s="11">
        <v>49.099418466487698</v>
      </c>
      <c r="P17" s="11">
        <v>50.686966330237503</v>
      </c>
      <c r="Q17" s="11">
        <v>55.363685939170402</v>
      </c>
      <c r="R17" s="11">
        <v>58.162352791760199</v>
      </c>
      <c r="S17" s="11">
        <v>59.643518582165903</v>
      </c>
      <c r="T17" s="11">
        <v>63.293242021508199</v>
      </c>
      <c r="U17" s="11">
        <v>67.647722147045599</v>
      </c>
      <c r="V17" s="11">
        <v>73.235227785295393</v>
      </c>
      <c r="W17" s="11">
        <v>81.715155615696901</v>
      </c>
      <c r="X17" s="11">
        <v>85.684483536310296</v>
      </c>
      <c r="Y17" s="11">
        <v>89.648173207036507</v>
      </c>
      <c r="Z17" s="11">
        <v>92.777401894451998</v>
      </c>
      <c r="AA17" s="11">
        <v>100</v>
      </c>
      <c r="AB17" s="11">
        <v>104.416666666667</v>
      </c>
      <c r="AC17" s="11">
        <v>109.27500000000001</v>
      </c>
      <c r="AD17" s="11">
        <v>113.375</v>
      </c>
      <c r="AE17" s="11">
        <v>118.216666666667</v>
      </c>
    </row>
    <row r="18" spans="1:31" x14ac:dyDescent="0.25">
      <c r="A18" s="12" t="s">
        <v>48</v>
      </c>
      <c r="B18" s="11">
        <v>0.36629353999999997</v>
      </c>
      <c r="C18" s="11">
        <v>27.6363127524736</v>
      </c>
      <c r="D18" s="11">
        <v>29.362431553635801</v>
      </c>
      <c r="E18" s="11">
        <v>31.383141296862998</v>
      </c>
      <c r="F18" s="11">
        <v>33.196716783950698</v>
      </c>
      <c r="G18" s="11">
        <v>35.9585068658102</v>
      </c>
      <c r="H18" s="11">
        <v>38.559192526227797</v>
      </c>
      <c r="I18" s="11">
        <v>40.952743930506003</v>
      </c>
      <c r="J18" s="11">
        <v>43.659298210728302</v>
      </c>
      <c r="K18" s="11">
        <v>44.874485846746403</v>
      </c>
      <c r="L18" s="11">
        <v>45.090826069825397</v>
      </c>
      <c r="M18" s="11">
        <v>46.766312052820197</v>
      </c>
      <c r="N18" s="11">
        <v>50.821540489683798</v>
      </c>
      <c r="O18" s="11">
        <v>55.231198653719403</v>
      </c>
      <c r="P18" s="11">
        <v>57.983782768639301</v>
      </c>
      <c r="Q18" s="11">
        <v>62.241542478172597</v>
      </c>
      <c r="R18" s="11">
        <v>65.099995212897198</v>
      </c>
      <c r="S18" s="11">
        <v>67.263397443687097</v>
      </c>
      <c r="T18" s="11">
        <v>69.123002765472506</v>
      </c>
      <c r="U18" s="11">
        <v>72.383019778099396</v>
      </c>
      <c r="V18" s="11">
        <v>80.806801736613593</v>
      </c>
      <c r="W18" s="11">
        <v>84.056922334780495</v>
      </c>
      <c r="X18" s="11">
        <v>86.456825856246994</v>
      </c>
      <c r="Y18" s="11">
        <v>89.363241678726496</v>
      </c>
      <c r="Z18" s="11">
        <v>93.137964302942606</v>
      </c>
      <c r="AA18" s="11">
        <v>100</v>
      </c>
      <c r="AB18" s="11">
        <v>103.7</v>
      </c>
      <c r="AC18" s="11">
        <v>111.4</v>
      </c>
      <c r="AD18" s="11">
        <v>118.208333333333</v>
      </c>
      <c r="AE18" s="11">
        <v>125.325</v>
      </c>
    </row>
    <row r="19" spans="1:31" x14ac:dyDescent="0.25">
      <c r="A19" s="12" t="s">
        <v>52</v>
      </c>
      <c r="B19" s="11">
        <v>1.2784377200000001</v>
      </c>
      <c r="C19" s="11">
        <v>19.988319110875501</v>
      </c>
      <c r="D19" s="11">
        <v>20.932084464991199</v>
      </c>
      <c r="E19" s="11">
        <v>22.191394466379599</v>
      </c>
      <c r="F19" s="11">
        <v>23.502339046412601</v>
      </c>
      <c r="G19" s="11">
        <v>25.757048980561301</v>
      </c>
      <c r="H19" s="11">
        <v>26.537304835635702</v>
      </c>
      <c r="I19" s="11">
        <v>27.750717433784398</v>
      </c>
      <c r="J19" s="11">
        <v>29.1620625834042</v>
      </c>
      <c r="K19" s="11">
        <v>30.246388734941402</v>
      </c>
      <c r="L19" s="11">
        <v>30.891820967999202</v>
      </c>
      <c r="M19" s="11">
        <v>31.356532175800801</v>
      </c>
      <c r="N19" s="11">
        <v>33.209639831602402</v>
      </c>
      <c r="O19" s="11">
        <v>34.425921017453597</v>
      </c>
      <c r="P19" s="11">
        <v>35.240599924957699</v>
      </c>
      <c r="Q19" s="11">
        <v>36.755214231866802</v>
      </c>
      <c r="R19" s="11">
        <v>38.370229108362601</v>
      </c>
      <c r="S19" s="11">
        <v>39.491846900032002</v>
      </c>
      <c r="T19" s="11">
        <v>42.105130296990602</v>
      </c>
      <c r="U19" s="11">
        <v>44.547141796585002</v>
      </c>
      <c r="V19" s="11">
        <v>62.4944320712695</v>
      </c>
      <c r="W19" s="11">
        <v>66.570155902004501</v>
      </c>
      <c r="X19" s="11">
        <v>68.641425389755</v>
      </c>
      <c r="Y19" s="11">
        <v>72.364513734224204</v>
      </c>
      <c r="Z19" s="11">
        <v>78.678544914625107</v>
      </c>
      <c r="AA19" s="11">
        <v>100</v>
      </c>
      <c r="AB19" s="11">
        <v>117.616666666667</v>
      </c>
      <c r="AC19" s="11">
        <v>140.94999999999999</v>
      </c>
      <c r="AD19" s="11">
        <v>157.25833333333301</v>
      </c>
      <c r="AE19" s="11">
        <v>171.63333333333301</v>
      </c>
    </row>
    <row r="20" spans="1:31" x14ac:dyDescent="0.25">
      <c r="A20" s="12" t="s">
        <v>49</v>
      </c>
      <c r="B20" s="11">
        <v>1.2784377200000001</v>
      </c>
      <c r="C20" s="11">
        <v>19.988319110875501</v>
      </c>
      <c r="D20" s="11">
        <v>20.932084464991199</v>
      </c>
      <c r="E20" s="11">
        <v>22.191394466379599</v>
      </c>
      <c r="F20" s="11">
        <v>23.502339046412601</v>
      </c>
      <c r="G20" s="11">
        <v>25.757048980561301</v>
      </c>
      <c r="H20" s="11">
        <v>26.537304835635702</v>
      </c>
      <c r="I20" s="11">
        <v>27.750717433784398</v>
      </c>
      <c r="J20" s="11">
        <v>29.1620625834042</v>
      </c>
      <c r="K20" s="11">
        <v>30.246388734941402</v>
      </c>
      <c r="L20" s="11">
        <v>30.891820967999202</v>
      </c>
      <c r="M20" s="11">
        <v>31.356532175800801</v>
      </c>
      <c r="N20" s="11">
        <v>33.209639831602402</v>
      </c>
      <c r="O20" s="11">
        <v>34.425921017453597</v>
      </c>
      <c r="P20" s="11">
        <v>35.240599924957699</v>
      </c>
      <c r="Q20" s="11">
        <v>36.755214231866802</v>
      </c>
      <c r="R20" s="11">
        <v>38.370229108362601</v>
      </c>
      <c r="S20" s="11">
        <v>39.491846900032002</v>
      </c>
      <c r="T20" s="11">
        <v>42.105130296990602</v>
      </c>
      <c r="U20" s="11">
        <v>44.547141796585002</v>
      </c>
      <c r="V20" s="11">
        <v>62.4944320712695</v>
      </c>
      <c r="W20" s="11">
        <v>66.570155902004501</v>
      </c>
      <c r="X20" s="11">
        <v>68.641425389755</v>
      </c>
      <c r="Y20" s="11">
        <v>72.364513734224204</v>
      </c>
      <c r="Z20" s="11">
        <v>78.678544914625107</v>
      </c>
      <c r="AA20" s="11">
        <v>100</v>
      </c>
      <c r="AB20" s="11">
        <v>117.616666666667</v>
      </c>
      <c r="AC20" s="11">
        <v>140.94999999999999</v>
      </c>
      <c r="AD20" s="11">
        <v>157.25833333333301</v>
      </c>
      <c r="AE20" s="11">
        <v>171.63333333333301</v>
      </c>
    </row>
    <row r="21" spans="1:31" x14ac:dyDescent="0.25">
      <c r="A21" s="12" t="s">
        <v>50</v>
      </c>
      <c r="B21" s="11">
        <v>1.2580385199999999</v>
      </c>
      <c r="C21" s="11">
        <v>19.892337541246601</v>
      </c>
      <c r="D21" s="11">
        <v>20.831705856313299</v>
      </c>
      <c r="E21" s="11">
        <v>22.068017346963501</v>
      </c>
      <c r="F21" s="11">
        <v>23.375709408667401</v>
      </c>
      <c r="G21" s="11">
        <v>25.597072779858699</v>
      </c>
      <c r="H21" s="11">
        <v>26.3280098274486</v>
      </c>
      <c r="I21" s="11">
        <v>27.507216861255799</v>
      </c>
      <c r="J21" s="11">
        <v>28.931973059487799</v>
      </c>
      <c r="K21" s="11">
        <v>30.068351750662799</v>
      </c>
      <c r="L21" s="11">
        <v>30.707921667303999</v>
      </c>
      <c r="M21" s="11">
        <v>31.184743881942701</v>
      </c>
      <c r="N21" s="11">
        <v>33.049204397865502</v>
      </c>
      <c r="O21" s="11">
        <v>34.265529328620602</v>
      </c>
      <c r="P21" s="11">
        <v>35.076412615790701</v>
      </c>
      <c r="Q21" s="11">
        <v>36.549707602339197</v>
      </c>
      <c r="R21" s="11">
        <v>38.168618953837203</v>
      </c>
      <c r="S21" s="11">
        <v>39.259314079537802</v>
      </c>
      <c r="T21" s="11">
        <v>41.868987757261301</v>
      </c>
      <c r="U21" s="11">
        <v>44.267374944665796</v>
      </c>
      <c r="V21" s="11">
        <v>62.285669112342703</v>
      </c>
      <c r="W21" s="11">
        <v>66.381268406121507</v>
      </c>
      <c r="X21" s="11">
        <v>68.442610512195103</v>
      </c>
      <c r="Y21" s="11">
        <v>72.177090032021496</v>
      </c>
      <c r="Z21" s="11">
        <v>78.528890360920599</v>
      </c>
      <c r="AA21" s="11">
        <v>100</v>
      </c>
      <c r="AB21" s="11">
        <v>117.761053091566</v>
      </c>
      <c r="AC21" s="11">
        <v>141.184848917474</v>
      </c>
      <c r="AD21" s="11">
        <v>157.621619147275</v>
      </c>
      <c r="AE21" s="11">
        <v>172.16121855680299</v>
      </c>
    </row>
    <row r="22" spans="1:31" x14ac:dyDescent="0.25">
      <c r="A22" s="12" t="s">
        <v>51</v>
      </c>
      <c r="B22" s="11">
        <v>3.98935E-3</v>
      </c>
      <c r="C22" s="11">
        <v>40.0138112516753</v>
      </c>
      <c r="D22" s="11">
        <v>40.713567715994898</v>
      </c>
      <c r="E22" s="11">
        <v>43.369577653558302</v>
      </c>
      <c r="F22" s="11">
        <v>47.021591317707802</v>
      </c>
      <c r="G22" s="11">
        <v>53.406230590696602</v>
      </c>
      <c r="H22" s="11">
        <v>51.771762936811498</v>
      </c>
      <c r="I22" s="11">
        <v>53.079337059919602</v>
      </c>
      <c r="J22" s="11">
        <v>55.178606452878299</v>
      </c>
      <c r="K22" s="11">
        <v>55.924332319963398</v>
      </c>
      <c r="L22" s="11">
        <v>57.104213657611702</v>
      </c>
      <c r="M22" s="11">
        <v>58.616096237455501</v>
      </c>
      <c r="N22" s="11">
        <v>60.429333790984302</v>
      </c>
      <c r="O22" s="11">
        <v>61.302752443529101</v>
      </c>
      <c r="P22" s="11">
        <v>62.523495472524601</v>
      </c>
      <c r="Q22" s="11">
        <v>66.0018469484489</v>
      </c>
      <c r="R22" s="11">
        <v>66.819080775391498</v>
      </c>
      <c r="S22" s="11">
        <v>68.3513942009088</v>
      </c>
      <c r="T22" s="11">
        <v>71.227035729462898</v>
      </c>
      <c r="U22" s="11">
        <v>75.757575757575793</v>
      </c>
      <c r="V22" s="11">
        <v>90.546160664382995</v>
      </c>
      <c r="W22" s="11">
        <v>92.825275116234906</v>
      </c>
      <c r="X22" s="11">
        <v>94.116324557686596</v>
      </c>
      <c r="Y22" s="11">
        <v>95.150938445164797</v>
      </c>
      <c r="Z22" s="11">
        <v>95.865434339061594</v>
      </c>
      <c r="AA22" s="11">
        <v>100</v>
      </c>
      <c r="AB22" s="11">
        <v>111.272563987239</v>
      </c>
      <c r="AC22" s="11">
        <v>137.538693548954</v>
      </c>
      <c r="AD22" s="11">
        <v>149.42099319693901</v>
      </c>
      <c r="AE22" s="11">
        <v>160.314596499148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5868-AE05-4381-8D95-C1FD58544EC5}">
  <dimension ref="A1:O10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.7109375" customWidth="1"/>
    <col min="2" max="2" width="12.7109375" customWidth="1"/>
    <col min="3" max="15" width="10.7109375" customWidth="1"/>
  </cols>
  <sheetData>
    <row r="1" spans="1:15" s="3" customFormat="1" x14ac:dyDescent="0.25">
      <c r="A1" s="4" t="s">
        <v>7</v>
      </c>
      <c r="B1" s="3" t="s">
        <v>2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3">
        <v>2018</v>
      </c>
      <c r="L1" s="3">
        <v>2019</v>
      </c>
      <c r="M1" s="3">
        <v>2020</v>
      </c>
      <c r="N1" s="3">
        <v>2021</v>
      </c>
      <c r="O1" s="3">
        <v>2022</v>
      </c>
    </row>
    <row r="2" spans="1:15" x14ac:dyDescent="0.25">
      <c r="A2" s="1" t="s">
        <v>12</v>
      </c>
    </row>
    <row r="3" spans="1:15" x14ac:dyDescent="0.25">
      <c r="A3" t="s">
        <v>11</v>
      </c>
      <c r="B3" t="s">
        <v>10</v>
      </c>
      <c r="C3" s="2">
        <v>69.34</v>
      </c>
      <c r="D3" s="2">
        <v>68.09</v>
      </c>
      <c r="E3" s="2">
        <v>72.540000000000006</v>
      </c>
      <c r="F3" s="2">
        <v>69.52</v>
      </c>
      <c r="G3" s="2">
        <v>72.44</v>
      </c>
      <c r="H3" s="2">
        <v>68.459999999999994</v>
      </c>
      <c r="I3" s="2">
        <v>71.36</v>
      </c>
      <c r="J3" s="2">
        <v>75.760000000000005</v>
      </c>
      <c r="K3" s="2">
        <v>76.37</v>
      </c>
      <c r="L3" s="2">
        <v>81.209999999999994</v>
      </c>
      <c r="M3" s="2">
        <v>88.19</v>
      </c>
      <c r="N3" s="2">
        <v>75.47</v>
      </c>
      <c r="O3" s="2">
        <v>72.08</v>
      </c>
    </row>
    <row r="4" spans="1:15" x14ac:dyDescent="0.25">
      <c r="A4" t="s">
        <v>8</v>
      </c>
      <c r="B4" t="s">
        <v>10</v>
      </c>
      <c r="C4" s="2">
        <v>100.25</v>
      </c>
      <c r="D4" s="2">
        <v>120.9</v>
      </c>
      <c r="E4" s="2">
        <v>260.57</v>
      </c>
      <c r="F4" s="2">
        <v>167.41</v>
      </c>
      <c r="G4" s="2">
        <v>170.06</v>
      </c>
      <c r="H4" s="2">
        <v>215.27</v>
      </c>
      <c r="I4" s="2">
        <v>190.33</v>
      </c>
      <c r="J4" s="2">
        <v>314.27999999999997</v>
      </c>
      <c r="K4" s="2">
        <v>323.41000000000003</v>
      </c>
      <c r="L4" s="2">
        <v>428.82</v>
      </c>
      <c r="M4" s="2">
        <v>404.18</v>
      </c>
      <c r="N4" s="2">
        <v>412.79</v>
      </c>
      <c r="O4" s="2">
        <v>310.74</v>
      </c>
    </row>
    <row r="5" spans="1:15" x14ac:dyDescent="0.25">
      <c r="A5" t="s">
        <v>9</v>
      </c>
      <c r="B5" t="s">
        <v>10</v>
      </c>
      <c r="C5" s="2">
        <v>59.66</v>
      </c>
      <c r="D5" s="2">
        <v>61.9</v>
      </c>
      <c r="E5" s="2">
        <v>62.84</v>
      </c>
      <c r="F5" s="2">
        <v>63.79</v>
      </c>
      <c r="G5" s="2">
        <v>66.08</v>
      </c>
      <c r="H5" s="2">
        <v>52.1</v>
      </c>
      <c r="I5" s="2">
        <v>57.74</v>
      </c>
      <c r="J5" s="2">
        <v>60.74</v>
      </c>
      <c r="K5" s="2">
        <v>71.430000000000007</v>
      </c>
      <c r="L5" s="2">
        <v>69.05</v>
      </c>
      <c r="M5" s="2">
        <v>67.42</v>
      </c>
      <c r="N5" s="2">
        <v>62.79</v>
      </c>
      <c r="O5" s="2">
        <v>68.64</v>
      </c>
    </row>
    <row r="6" spans="1:15" x14ac:dyDescent="0.25">
      <c r="A6" s="9" t="s">
        <v>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t="s">
        <v>11</v>
      </c>
      <c r="B7" t="s">
        <v>10</v>
      </c>
      <c r="C7">
        <v>62.69</v>
      </c>
      <c r="D7">
        <v>48.34</v>
      </c>
      <c r="E7">
        <v>49.06</v>
      </c>
      <c r="F7">
        <v>58.82</v>
      </c>
      <c r="G7">
        <v>50.86</v>
      </c>
      <c r="H7">
        <v>49.11</v>
      </c>
      <c r="I7">
        <v>39.94</v>
      </c>
      <c r="J7">
        <v>43.85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</row>
    <row r="8" spans="1:15" x14ac:dyDescent="0.25">
      <c r="A8" t="s">
        <v>8</v>
      </c>
      <c r="B8" t="s">
        <v>10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</row>
    <row r="9" spans="1:15" x14ac:dyDescent="0.25">
      <c r="A9" t="s">
        <v>9</v>
      </c>
      <c r="B9" t="s">
        <v>10</v>
      </c>
      <c r="C9">
        <v>68.010000000000005</v>
      </c>
      <c r="D9">
        <v>62.68</v>
      </c>
      <c r="E9">
        <v>65.819999999999993</v>
      </c>
      <c r="F9">
        <v>61.25</v>
      </c>
      <c r="G9">
        <v>60.88</v>
      </c>
      <c r="H9">
        <v>48.47</v>
      </c>
      <c r="I9">
        <v>56.05</v>
      </c>
      <c r="J9">
        <v>46.86</v>
      </c>
      <c r="K9">
        <v>59.58</v>
      </c>
      <c r="L9">
        <v>75.489999999999995</v>
      </c>
      <c r="M9">
        <v>75.22</v>
      </c>
      <c r="N9">
        <v>58.72</v>
      </c>
      <c r="O9">
        <v>66.180000000000007</v>
      </c>
    </row>
    <row r="10" spans="1:15" x14ac:dyDescent="0.25">
      <c r="A10" s="9" t="s">
        <v>14</v>
      </c>
    </row>
    <row r="11" spans="1:15" x14ac:dyDescent="0.25">
      <c r="A11" t="s">
        <v>11</v>
      </c>
      <c r="B11" t="s">
        <v>10</v>
      </c>
      <c r="C11">
        <v>62.69</v>
      </c>
      <c r="D11">
        <v>48.34</v>
      </c>
      <c r="E11">
        <v>49.06</v>
      </c>
      <c r="F11">
        <v>58.82</v>
      </c>
      <c r="G11">
        <v>50.86</v>
      </c>
      <c r="H11">
        <v>49.11</v>
      </c>
      <c r="I11">
        <v>39.94</v>
      </c>
      <c r="J11">
        <v>43.85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</row>
    <row r="12" spans="1:15" x14ac:dyDescent="0.25">
      <c r="A12" t="s">
        <v>8</v>
      </c>
      <c r="B12" t="s">
        <v>10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</row>
    <row r="13" spans="1:15" x14ac:dyDescent="0.25">
      <c r="A13" t="s">
        <v>9</v>
      </c>
      <c r="B13" t="s">
        <v>10</v>
      </c>
      <c r="C13">
        <v>68.010000000000005</v>
      </c>
      <c r="D13">
        <v>62.68</v>
      </c>
      <c r="E13">
        <v>65.819999999999993</v>
      </c>
      <c r="F13">
        <v>61.25</v>
      </c>
      <c r="G13">
        <v>60.88</v>
      </c>
      <c r="H13">
        <v>48.47</v>
      </c>
      <c r="I13">
        <v>56.05</v>
      </c>
      <c r="J13">
        <v>46.86</v>
      </c>
      <c r="K13">
        <v>59.58</v>
      </c>
      <c r="L13">
        <v>75.489999999999995</v>
      </c>
      <c r="M13">
        <v>75.22</v>
      </c>
      <c r="N13">
        <v>58.72</v>
      </c>
      <c r="O13">
        <v>66.180000000000007</v>
      </c>
    </row>
    <row r="14" spans="1:15" x14ac:dyDescent="0.25">
      <c r="A14" s="9" t="s">
        <v>16</v>
      </c>
    </row>
    <row r="15" spans="1:15" x14ac:dyDescent="0.25">
      <c r="A15" t="s">
        <v>11</v>
      </c>
      <c r="B15" t="s">
        <v>10</v>
      </c>
      <c r="C15">
        <v>74.92</v>
      </c>
      <c r="D15">
        <v>65.349999999999994</v>
      </c>
      <c r="E15">
        <v>73.650000000000006</v>
      </c>
      <c r="F15">
        <v>63.34</v>
      </c>
      <c r="G15">
        <v>68.62</v>
      </c>
      <c r="H15">
        <v>65.17</v>
      </c>
      <c r="I15">
        <v>68.92</v>
      </c>
      <c r="J15">
        <v>73.47</v>
      </c>
      <c r="K15">
        <v>70.650000000000006</v>
      </c>
      <c r="L15">
        <v>71.760000000000005</v>
      </c>
      <c r="M15">
        <v>69.67</v>
      </c>
      <c r="N15">
        <v>66.58</v>
      </c>
      <c r="O15">
        <v>67.209999999999994</v>
      </c>
    </row>
    <row r="16" spans="1:15" x14ac:dyDescent="0.25">
      <c r="A16" t="s">
        <v>8</v>
      </c>
      <c r="B16" t="s">
        <v>10</v>
      </c>
      <c r="C16">
        <v>90.9</v>
      </c>
      <c r="D16">
        <v>89.83</v>
      </c>
      <c r="E16">
        <v>78.010000000000005</v>
      </c>
      <c r="F16">
        <v>60.83</v>
      </c>
      <c r="G16">
        <v>76.62</v>
      </c>
      <c r="H16">
        <v>69.77</v>
      </c>
      <c r="I16">
        <v>63.35</v>
      </c>
      <c r="J16">
        <v>69.95</v>
      </c>
      <c r="K16">
        <v>52.91</v>
      </c>
      <c r="L16">
        <v>73.14</v>
      </c>
      <c r="M16">
        <v>73.510000000000005</v>
      </c>
      <c r="N16">
        <v>83.24</v>
      </c>
      <c r="O16">
        <v>60.82</v>
      </c>
    </row>
    <row r="17" spans="1:15" x14ac:dyDescent="0.25">
      <c r="A17" t="s">
        <v>9</v>
      </c>
      <c r="B17" t="s">
        <v>10</v>
      </c>
      <c r="C17">
        <v>56.37</v>
      </c>
      <c r="D17">
        <v>60.52</v>
      </c>
      <c r="E17">
        <v>60.31</v>
      </c>
      <c r="F17">
        <v>65.44</v>
      </c>
      <c r="G17">
        <v>68.430000000000007</v>
      </c>
      <c r="H17">
        <v>54.37</v>
      </c>
      <c r="I17">
        <v>60.81</v>
      </c>
      <c r="J17">
        <v>67.28</v>
      </c>
      <c r="K17">
        <v>76.14</v>
      </c>
      <c r="L17">
        <v>68.3</v>
      </c>
      <c r="M17">
        <v>66.900000000000006</v>
      </c>
      <c r="N17">
        <v>64.75</v>
      </c>
      <c r="O17">
        <v>71.459999999999994</v>
      </c>
    </row>
    <row r="18" spans="1:15" x14ac:dyDescent="0.25">
      <c r="A18" s="9" t="s">
        <v>17</v>
      </c>
    </row>
    <row r="19" spans="1:15" x14ac:dyDescent="0.25">
      <c r="A19" t="s">
        <v>11</v>
      </c>
      <c r="B19" t="s">
        <v>10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</row>
    <row r="20" spans="1:15" x14ac:dyDescent="0.25">
      <c r="A20" t="s">
        <v>8</v>
      </c>
      <c r="B20" t="s">
        <v>10</v>
      </c>
      <c r="C20">
        <v>105.93</v>
      </c>
      <c r="D20">
        <v>101.2</v>
      </c>
      <c r="E20">
        <v>82.76</v>
      </c>
      <c r="F20">
        <v>57.47</v>
      </c>
      <c r="G20">
        <v>88.38</v>
      </c>
      <c r="H20">
        <v>70.459999999999994</v>
      </c>
      <c r="I20">
        <v>53.39</v>
      </c>
      <c r="J20">
        <v>81.19</v>
      </c>
      <c r="K20">
        <v>75.63</v>
      </c>
      <c r="L20">
        <v>57.67</v>
      </c>
      <c r="M20">
        <v>68.19</v>
      </c>
      <c r="N20">
        <v>71.16</v>
      </c>
      <c r="O20">
        <v>68.7</v>
      </c>
    </row>
    <row r="21" spans="1:15" x14ac:dyDescent="0.25">
      <c r="A21" t="s">
        <v>9</v>
      </c>
      <c r="B21" t="s">
        <v>10</v>
      </c>
      <c r="C21">
        <v>55.17</v>
      </c>
      <c r="D21">
        <v>59.4</v>
      </c>
      <c r="E21">
        <v>53.34</v>
      </c>
      <c r="F21">
        <v>58.17</v>
      </c>
      <c r="G21">
        <v>66.05</v>
      </c>
      <c r="H21">
        <v>49.21</v>
      </c>
      <c r="I21">
        <v>62.95</v>
      </c>
      <c r="J21">
        <v>61.45</v>
      </c>
      <c r="K21">
        <v>72.930000000000007</v>
      </c>
      <c r="L21">
        <v>68.540000000000006</v>
      </c>
      <c r="M21">
        <v>72.11</v>
      </c>
      <c r="N21">
        <v>74.44</v>
      </c>
      <c r="O21">
        <v>73.739999999999995</v>
      </c>
    </row>
    <row r="22" spans="1:15" x14ac:dyDescent="0.25">
      <c r="A22" s="9" t="s">
        <v>18</v>
      </c>
    </row>
    <row r="23" spans="1:15" x14ac:dyDescent="0.25">
      <c r="A23" t="s">
        <v>11</v>
      </c>
      <c r="B23" t="s">
        <v>10</v>
      </c>
      <c r="C23">
        <v>76.48</v>
      </c>
      <c r="D23">
        <v>75.78</v>
      </c>
      <c r="E23">
        <v>82.7</v>
      </c>
      <c r="F23" t="s">
        <v>15</v>
      </c>
      <c r="G23" t="s">
        <v>15</v>
      </c>
      <c r="H23" t="s">
        <v>15</v>
      </c>
      <c r="I23">
        <v>85.37</v>
      </c>
      <c r="J23">
        <v>84.7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</row>
    <row r="24" spans="1:15" x14ac:dyDescent="0.25">
      <c r="A24" t="s">
        <v>8</v>
      </c>
      <c r="B24" t="s">
        <v>10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</row>
    <row r="25" spans="1:15" x14ac:dyDescent="0.25">
      <c r="A25" t="s">
        <v>9</v>
      </c>
      <c r="B25" t="s">
        <v>10</v>
      </c>
      <c r="C25">
        <v>56.92</v>
      </c>
      <c r="D25">
        <v>66.05</v>
      </c>
      <c r="E25">
        <v>68.36</v>
      </c>
      <c r="F25">
        <v>68.069999999999993</v>
      </c>
      <c r="G25">
        <v>65.650000000000006</v>
      </c>
      <c r="H25">
        <v>58.45</v>
      </c>
      <c r="I25">
        <v>66.41</v>
      </c>
      <c r="J25">
        <v>73.12</v>
      </c>
      <c r="K25">
        <v>77.55</v>
      </c>
      <c r="L25">
        <v>73.67</v>
      </c>
      <c r="M25">
        <v>66.39</v>
      </c>
      <c r="N25">
        <v>67.87</v>
      </c>
      <c r="O25">
        <v>62.87</v>
      </c>
    </row>
    <row r="26" spans="1:15" x14ac:dyDescent="0.25">
      <c r="A26" s="9" t="s">
        <v>19</v>
      </c>
    </row>
    <row r="27" spans="1:15" x14ac:dyDescent="0.25">
      <c r="A27" t="s">
        <v>11</v>
      </c>
      <c r="B27" t="s">
        <v>10</v>
      </c>
      <c r="C27">
        <v>71.25</v>
      </c>
      <c r="D27">
        <v>59.06</v>
      </c>
      <c r="E27">
        <v>72.41</v>
      </c>
      <c r="F27">
        <v>64.78</v>
      </c>
      <c r="G27">
        <v>69.61</v>
      </c>
      <c r="H27">
        <v>55.01</v>
      </c>
      <c r="I27">
        <v>62.88</v>
      </c>
      <c r="J27">
        <v>76.599999999999994</v>
      </c>
      <c r="K27">
        <v>69.510000000000005</v>
      </c>
      <c r="L27" t="s">
        <v>15</v>
      </c>
      <c r="M27" t="s">
        <v>15</v>
      </c>
      <c r="N27" t="s">
        <v>15</v>
      </c>
      <c r="O27" t="s">
        <v>15</v>
      </c>
    </row>
    <row r="28" spans="1:15" x14ac:dyDescent="0.25">
      <c r="A28" t="s">
        <v>8</v>
      </c>
      <c r="B28" t="s">
        <v>10</v>
      </c>
      <c r="C28">
        <v>69.27</v>
      </c>
      <c r="D28">
        <v>72.83</v>
      </c>
      <c r="E28">
        <v>71.48</v>
      </c>
      <c r="F28">
        <v>66.69</v>
      </c>
      <c r="G28">
        <v>66.510000000000005</v>
      </c>
      <c r="H28">
        <v>68.13</v>
      </c>
      <c r="I28">
        <v>75.400000000000006</v>
      </c>
      <c r="J28">
        <v>56.43</v>
      </c>
      <c r="K28">
        <v>37.72</v>
      </c>
      <c r="L28">
        <v>83.54</v>
      </c>
      <c r="M28">
        <v>75.989999999999995</v>
      </c>
      <c r="N28">
        <v>89.39</v>
      </c>
      <c r="O28">
        <v>39.090000000000003</v>
      </c>
    </row>
    <row r="29" spans="1:15" x14ac:dyDescent="0.25">
      <c r="A29" t="s">
        <v>9</v>
      </c>
      <c r="B29" t="s">
        <v>10</v>
      </c>
      <c r="C29">
        <v>61.01</v>
      </c>
      <c r="D29">
        <v>50.59</v>
      </c>
      <c r="E29">
        <v>57.63</v>
      </c>
      <c r="F29">
        <v>71.819999999999993</v>
      </c>
      <c r="G29">
        <v>74.53</v>
      </c>
      <c r="H29">
        <v>59.76</v>
      </c>
      <c r="I29">
        <v>60.79</v>
      </c>
      <c r="J29">
        <v>68.37</v>
      </c>
      <c r="K29">
        <v>78.59</v>
      </c>
      <c r="L29">
        <v>64.73</v>
      </c>
      <c r="M29">
        <v>79.930000000000007</v>
      </c>
      <c r="N29">
        <v>51.52</v>
      </c>
      <c r="O29">
        <v>80.8</v>
      </c>
    </row>
    <row r="30" spans="1:15" x14ac:dyDescent="0.25">
      <c r="A30" s="9" t="s">
        <v>20</v>
      </c>
    </row>
    <row r="31" spans="1:15" x14ac:dyDescent="0.25">
      <c r="A31" t="s">
        <v>11</v>
      </c>
      <c r="B31" t="s">
        <v>10</v>
      </c>
      <c r="C31">
        <v>69.430000000000007</v>
      </c>
      <c r="D31">
        <v>62.34</v>
      </c>
      <c r="E31">
        <v>69.75</v>
      </c>
      <c r="F31">
        <v>62.98</v>
      </c>
      <c r="G31">
        <v>67.63</v>
      </c>
      <c r="H31">
        <v>75.319999999999993</v>
      </c>
      <c r="I31">
        <v>64.61</v>
      </c>
      <c r="J31">
        <v>67.260000000000005</v>
      </c>
      <c r="K31">
        <v>72.39</v>
      </c>
      <c r="L31">
        <v>71.760000000000005</v>
      </c>
      <c r="M31">
        <v>69.67</v>
      </c>
      <c r="N31">
        <v>66.58</v>
      </c>
      <c r="O31">
        <v>67.209999999999994</v>
      </c>
    </row>
    <row r="32" spans="1:15" x14ac:dyDescent="0.25">
      <c r="A32" t="s">
        <v>8</v>
      </c>
      <c r="B32" t="s">
        <v>10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  <c r="O32">
        <v>68.8</v>
      </c>
    </row>
    <row r="33" spans="1:15" x14ac:dyDescent="0.25">
      <c r="A33" t="s">
        <v>9</v>
      </c>
      <c r="B33" t="s">
        <v>10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  <c r="O33" t="s">
        <v>15</v>
      </c>
    </row>
    <row r="34" spans="1:15" x14ac:dyDescent="0.25">
      <c r="A34" s="9" t="s">
        <v>21</v>
      </c>
    </row>
    <row r="35" spans="1:15" x14ac:dyDescent="0.25">
      <c r="A35" t="s">
        <v>11</v>
      </c>
      <c r="B35" t="s">
        <v>10</v>
      </c>
      <c r="C35">
        <v>57.11</v>
      </c>
      <c r="D35">
        <v>80.28</v>
      </c>
      <c r="E35">
        <v>70.459999999999994</v>
      </c>
      <c r="F35">
        <v>82.33</v>
      </c>
      <c r="G35">
        <v>82</v>
      </c>
      <c r="H35">
        <v>71.3</v>
      </c>
      <c r="I35">
        <v>81.89</v>
      </c>
      <c r="J35">
        <v>92.28</v>
      </c>
      <c r="K35">
        <v>86.57</v>
      </c>
      <c r="L35">
        <v>87.33</v>
      </c>
      <c r="M35">
        <v>92.83</v>
      </c>
      <c r="N35">
        <v>76.709999999999994</v>
      </c>
      <c r="O35">
        <v>75.430000000000007</v>
      </c>
    </row>
    <row r="36" spans="1:15" x14ac:dyDescent="0.25">
      <c r="A36" t="s">
        <v>8</v>
      </c>
      <c r="B36" t="s">
        <v>10</v>
      </c>
      <c r="C36">
        <v>42.4</v>
      </c>
      <c r="D36">
        <v>58.77</v>
      </c>
      <c r="E36">
        <v>48.41</v>
      </c>
      <c r="F36">
        <v>58.69</v>
      </c>
      <c r="G36">
        <v>60.61</v>
      </c>
      <c r="H36">
        <v>61.17</v>
      </c>
      <c r="I36">
        <v>61.91</v>
      </c>
      <c r="J36">
        <v>54.73</v>
      </c>
      <c r="K36">
        <v>57.23</v>
      </c>
      <c r="L36">
        <v>63.38</v>
      </c>
      <c r="M36">
        <v>67.28</v>
      </c>
      <c r="N36">
        <v>60.82</v>
      </c>
      <c r="O36">
        <v>64.42</v>
      </c>
    </row>
    <row r="37" spans="1:15" x14ac:dyDescent="0.25">
      <c r="A37" t="s">
        <v>9</v>
      </c>
      <c r="B37" t="s">
        <v>10</v>
      </c>
      <c r="C37" t="s">
        <v>15</v>
      </c>
      <c r="D37" t="s">
        <v>15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  <c r="O37" t="s">
        <v>15</v>
      </c>
    </row>
    <row r="38" spans="1:15" x14ac:dyDescent="0.25">
      <c r="A38" s="9" t="s">
        <v>22</v>
      </c>
    </row>
    <row r="39" spans="1:15" x14ac:dyDescent="0.25">
      <c r="A39" t="s">
        <v>11</v>
      </c>
      <c r="B39" t="s">
        <v>10</v>
      </c>
      <c r="C39">
        <v>52.33</v>
      </c>
      <c r="D39">
        <v>92</v>
      </c>
      <c r="E39">
        <v>55.43</v>
      </c>
      <c r="F39">
        <v>90.35</v>
      </c>
      <c r="G39">
        <v>88.87</v>
      </c>
      <c r="H39">
        <v>63.53</v>
      </c>
      <c r="I39">
        <v>91.89</v>
      </c>
      <c r="J39">
        <v>100.03</v>
      </c>
      <c r="K39">
        <v>92.66</v>
      </c>
      <c r="L39">
        <v>84.06</v>
      </c>
      <c r="M39">
        <v>91.91</v>
      </c>
      <c r="N39">
        <v>87.48</v>
      </c>
      <c r="O39">
        <v>71.8</v>
      </c>
    </row>
    <row r="40" spans="1:15" x14ac:dyDescent="0.25">
      <c r="A40" t="s">
        <v>8</v>
      </c>
      <c r="B40" t="s">
        <v>10</v>
      </c>
      <c r="C40">
        <v>38.24</v>
      </c>
      <c r="D40">
        <v>62.78</v>
      </c>
      <c r="E40">
        <v>46.22</v>
      </c>
      <c r="F40">
        <v>59.82</v>
      </c>
      <c r="G40">
        <v>60.23</v>
      </c>
      <c r="H40">
        <v>56.73</v>
      </c>
      <c r="I40">
        <v>66.42</v>
      </c>
      <c r="J40">
        <v>54</v>
      </c>
      <c r="K40">
        <v>55.22</v>
      </c>
      <c r="L40">
        <v>58.23</v>
      </c>
      <c r="M40">
        <v>70.72</v>
      </c>
      <c r="N40">
        <v>60.82</v>
      </c>
      <c r="O40">
        <v>67.39</v>
      </c>
    </row>
    <row r="41" spans="1:15" x14ac:dyDescent="0.25">
      <c r="A41" t="s">
        <v>9</v>
      </c>
      <c r="B41" t="s">
        <v>10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  <c r="O41" t="s">
        <v>15</v>
      </c>
    </row>
    <row r="42" spans="1:15" x14ac:dyDescent="0.25">
      <c r="A42" s="9" t="s">
        <v>23</v>
      </c>
    </row>
    <row r="43" spans="1:15" x14ac:dyDescent="0.25">
      <c r="A43" t="s">
        <v>11</v>
      </c>
      <c r="B43" t="s">
        <v>10</v>
      </c>
      <c r="C43">
        <v>66.209999999999994</v>
      </c>
      <c r="D43">
        <v>68.55</v>
      </c>
      <c r="E43">
        <v>85.48</v>
      </c>
      <c r="F43">
        <v>80.95</v>
      </c>
      <c r="G43">
        <v>75.12</v>
      </c>
      <c r="H43">
        <v>88.39</v>
      </c>
      <c r="I43">
        <v>78.069999999999993</v>
      </c>
      <c r="J43">
        <v>75.11</v>
      </c>
      <c r="K43">
        <v>80.48</v>
      </c>
      <c r="L43">
        <v>91.32</v>
      </c>
      <c r="M43">
        <v>94.45</v>
      </c>
      <c r="N43">
        <v>90.13</v>
      </c>
      <c r="O43">
        <v>83.69</v>
      </c>
    </row>
    <row r="44" spans="1:15" x14ac:dyDescent="0.25">
      <c r="A44" t="s">
        <v>8</v>
      </c>
      <c r="B44" t="s">
        <v>10</v>
      </c>
      <c r="C44">
        <v>46.56</v>
      </c>
      <c r="D44">
        <v>54.76</v>
      </c>
      <c r="E44">
        <v>50.6</v>
      </c>
      <c r="F44">
        <v>59.37</v>
      </c>
      <c r="G44">
        <v>60.99</v>
      </c>
      <c r="H44">
        <v>69.89</v>
      </c>
      <c r="I44">
        <v>62.02</v>
      </c>
      <c r="J44">
        <v>55.57</v>
      </c>
      <c r="K44">
        <v>55.49</v>
      </c>
      <c r="L44">
        <v>70.5</v>
      </c>
      <c r="M44">
        <v>68.53</v>
      </c>
      <c r="N44">
        <v>58.66</v>
      </c>
      <c r="O44">
        <v>45.68</v>
      </c>
    </row>
    <row r="45" spans="1:15" x14ac:dyDescent="0.25">
      <c r="A45" t="s">
        <v>9</v>
      </c>
      <c r="B45" t="s">
        <v>10</v>
      </c>
      <c r="C45" t="s">
        <v>15</v>
      </c>
      <c r="D45" t="s">
        <v>15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15</v>
      </c>
    </row>
    <row r="46" spans="1:15" x14ac:dyDescent="0.25">
      <c r="A46" s="9" t="s">
        <v>24</v>
      </c>
    </row>
    <row r="47" spans="1:15" x14ac:dyDescent="0.25">
      <c r="A47" t="s">
        <v>11</v>
      </c>
      <c r="B47" t="s">
        <v>10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>
        <v>64.83</v>
      </c>
      <c r="O47">
        <v>69.83</v>
      </c>
    </row>
    <row r="48" spans="1:15" x14ac:dyDescent="0.25">
      <c r="A48" t="s">
        <v>8</v>
      </c>
      <c r="B48" t="s">
        <v>10</v>
      </c>
      <c r="C48" t="s">
        <v>15</v>
      </c>
      <c r="D48" t="s">
        <v>15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>
        <v>65.8</v>
      </c>
      <c r="M48">
        <v>64.459999999999994</v>
      </c>
      <c r="N48" t="s">
        <v>15</v>
      </c>
      <c r="O48" t="s">
        <v>15</v>
      </c>
    </row>
    <row r="49" spans="1:15" x14ac:dyDescent="0.25">
      <c r="A49" t="s">
        <v>9</v>
      </c>
      <c r="B49" t="s">
        <v>10</v>
      </c>
      <c r="C49" t="s">
        <v>15</v>
      </c>
      <c r="D49" t="s">
        <v>15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  <c r="O49" t="s">
        <v>15</v>
      </c>
    </row>
    <row r="50" spans="1:15" x14ac:dyDescent="0.25">
      <c r="A50" s="9" t="s">
        <v>25</v>
      </c>
    </row>
    <row r="51" spans="1:15" x14ac:dyDescent="0.25">
      <c r="A51" t="s">
        <v>11</v>
      </c>
      <c r="B51" t="s">
        <v>10</v>
      </c>
      <c r="C51" t="s">
        <v>15</v>
      </c>
      <c r="D51" t="s">
        <v>15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>
        <v>72</v>
      </c>
      <c r="O51">
        <v>74.88</v>
      </c>
    </row>
    <row r="52" spans="1:15" x14ac:dyDescent="0.25">
      <c r="A52" t="s">
        <v>8</v>
      </c>
      <c r="B52" t="s">
        <v>10</v>
      </c>
      <c r="C52" t="s">
        <v>15</v>
      </c>
      <c r="D52" t="s">
        <v>15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  <c r="O52" t="s">
        <v>15</v>
      </c>
    </row>
    <row r="53" spans="1:15" x14ac:dyDescent="0.25">
      <c r="A53" t="s">
        <v>9</v>
      </c>
      <c r="B53" t="s">
        <v>10</v>
      </c>
      <c r="C53" t="s">
        <v>15</v>
      </c>
      <c r="D53" t="s">
        <v>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t="s">
        <v>15</v>
      </c>
    </row>
    <row r="54" spans="1:15" x14ac:dyDescent="0.25">
      <c r="A54" s="9" t="s">
        <v>26</v>
      </c>
    </row>
    <row r="55" spans="1:15" x14ac:dyDescent="0.25">
      <c r="A55" t="s">
        <v>11</v>
      </c>
      <c r="B55" t="s">
        <v>10</v>
      </c>
      <c r="C55" t="s">
        <v>15</v>
      </c>
      <c r="D55" t="s">
        <v>15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>
        <v>72</v>
      </c>
      <c r="O55">
        <v>74.88</v>
      </c>
    </row>
    <row r="56" spans="1:15" x14ac:dyDescent="0.25">
      <c r="A56" t="s">
        <v>8</v>
      </c>
      <c r="B56" t="s">
        <v>10</v>
      </c>
      <c r="C56" t="s">
        <v>15</v>
      </c>
      <c r="D56" t="s">
        <v>15</v>
      </c>
      <c r="E56" t="s">
        <v>15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15</v>
      </c>
      <c r="O56" t="s">
        <v>15</v>
      </c>
    </row>
    <row r="57" spans="1:15" x14ac:dyDescent="0.25">
      <c r="A57" t="s">
        <v>9</v>
      </c>
      <c r="B57" t="s">
        <v>10</v>
      </c>
      <c r="C57" t="s">
        <v>15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  <c r="O57" t="s">
        <v>15</v>
      </c>
    </row>
    <row r="58" spans="1:15" x14ac:dyDescent="0.25">
      <c r="A58" s="9" t="s">
        <v>27</v>
      </c>
    </row>
    <row r="59" spans="1:15" x14ac:dyDescent="0.25">
      <c r="A59" t="s">
        <v>11</v>
      </c>
      <c r="B59" t="s">
        <v>10</v>
      </c>
      <c r="C59">
        <v>61.48</v>
      </c>
      <c r="D59">
        <v>61.82</v>
      </c>
      <c r="E59">
        <v>78.31</v>
      </c>
      <c r="F59">
        <v>67.48</v>
      </c>
      <c r="G59">
        <v>64.17</v>
      </c>
      <c r="H59">
        <v>69.23</v>
      </c>
      <c r="I59">
        <v>74</v>
      </c>
      <c r="J59">
        <v>71.44</v>
      </c>
      <c r="K59" t="s">
        <v>15</v>
      </c>
      <c r="L59" t="s">
        <v>15</v>
      </c>
      <c r="M59" t="s">
        <v>15</v>
      </c>
      <c r="N59" t="s">
        <v>15</v>
      </c>
      <c r="O59" t="s">
        <v>15</v>
      </c>
    </row>
    <row r="60" spans="1:15" x14ac:dyDescent="0.25">
      <c r="A60" t="s">
        <v>8</v>
      </c>
      <c r="B60" t="s">
        <v>10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</row>
    <row r="61" spans="1:15" x14ac:dyDescent="0.25">
      <c r="A61" t="s">
        <v>9</v>
      </c>
      <c r="B61" t="s">
        <v>10</v>
      </c>
      <c r="C61" t="s">
        <v>15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  <c r="O61" t="s">
        <v>15</v>
      </c>
    </row>
    <row r="62" spans="1:15" x14ac:dyDescent="0.25">
      <c r="A62" s="9" t="s">
        <v>28</v>
      </c>
    </row>
    <row r="63" spans="1:15" x14ac:dyDescent="0.25">
      <c r="A63" t="s">
        <v>11</v>
      </c>
      <c r="B63" t="s">
        <v>10</v>
      </c>
      <c r="C63">
        <v>61.48</v>
      </c>
      <c r="D63">
        <v>61.82</v>
      </c>
      <c r="E63">
        <v>78.31</v>
      </c>
      <c r="F63">
        <v>67.48</v>
      </c>
      <c r="G63">
        <v>64.17</v>
      </c>
      <c r="H63">
        <v>69.23</v>
      </c>
      <c r="I63">
        <v>74</v>
      </c>
      <c r="J63">
        <v>71.44</v>
      </c>
      <c r="K63" t="s">
        <v>15</v>
      </c>
      <c r="L63" t="s">
        <v>15</v>
      </c>
      <c r="M63" t="s">
        <v>15</v>
      </c>
      <c r="N63" t="s">
        <v>15</v>
      </c>
      <c r="O63" t="s">
        <v>15</v>
      </c>
    </row>
    <row r="64" spans="1:15" x14ac:dyDescent="0.25">
      <c r="A64" t="s">
        <v>8</v>
      </c>
      <c r="B64" t="s">
        <v>10</v>
      </c>
      <c r="C64" t="s">
        <v>15</v>
      </c>
      <c r="D64" t="s">
        <v>15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 t="s">
        <v>15</v>
      </c>
      <c r="O64" t="s">
        <v>15</v>
      </c>
    </row>
    <row r="65" spans="1:15" x14ac:dyDescent="0.25">
      <c r="A65" t="s">
        <v>9</v>
      </c>
      <c r="B65" t="s">
        <v>10</v>
      </c>
      <c r="C65" t="s">
        <v>15</v>
      </c>
      <c r="D65" t="s">
        <v>15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 t="s">
        <v>15</v>
      </c>
      <c r="O65" t="s">
        <v>15</v>
      </c>
    </row>
    <row r="66" spans="1:15" x14ac:dyDescent="0.25">
      <c r="A66" s="9" t="s">
        <v>29</v>
      </c>
    </row>
    <row r="67" spans="1:15" x14ac:dyDescent="0.25">
      <c r="A67" t="s">
        <v>11</v>
      </c>
      <c r="B67" t="s">
        <v>10</v>
      </c>
      <c r="C67" t="s">
        <v>15</v>
      </c>
      <c r="D67" t="s">
        <v>15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  <c r="O67" t="s">
        <v>15</v>
      </c>
    </row>
    <row r="68" spans="1:15" x14ac:dyDescent="0.25">
      <c r="A68" t="s">
        <v>8</v>
      </c>
      <c r="B68" t="s">
        <v>10</v>
      </c>
      <c r="C68">
        <v>95.39</v>
      </c>
      <c r="D68">
        <v>132.04</v>
      </c>
      <c r="E68">
        <v>96.68</v>
      </c>
      <c r="F68">
        <v>174.07</v>
      </c>
      <c r="G68">
        <v>184.7</v>
      </c>
      <c r="H68">
        <v>198.75</v>
      </c>
      <c r="I68">
        <v>162.53</v>
      </c>
      <c r="J68">
        <v>318.32</v>
      </c>
      <c r="K68">
        <v>251.82</v>
      </c>
      <c r="L68">
        <v>206.2</v>
      </c>
      <c r="M68">
        <v>360.9</v>
      </c>
      <c r="N68">
        <v>376.86</v>
      </c>
      <c r="O68">
        <v>259.91000000000003</v>
      </c>
    </row>
    <row r="69" spans="1:15" x14ac:dyDescent="0.25">
      <c r="A69" t="s">
        <v>9</v>
      </c>
      <c r="B69" t="s">
        <v>10</v>
      </c>
      <c r="C69" t="s">
        <v>15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15</v>
      </c>
      <c r="O69" t="s">
        <v>15</v>
      </c>
    </row>
    <row r="70" spans="1:15" x14ac:dyDescent="0.25">
      <c r="A70" s="9" t="s">
        <v>30</v>
      </c>
    </row>
    <row r="71" spans="1:15" x14ac:dyDescent="0.25">
      <c r="A71" t="s">
        <v>11</v>
      </c>
      <c r="B71" t="s">
        <v>10</v>
      </c>
      <c r="C71" t="s">
        <v>15</v>
      </c>
      <c r="D71" t="s">
        <v>15</v>
      </c>
      <c r="E71" t="s">
        <v>15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  <c r="N71" t="s">
        <v>15</v>
      </c>
      <c r="O71" t="s">
        <v>15</v>
      </c>
    </row>
    <row r="72" spans="1:15" x14ac:dyDescent="0.25">
      <c r="A72" t="s">
        <v>8</v>
      </c>
      <c r="B72" t="s">
        <v>10</v>
      </c>
      <c r="C72">
        <v>95.39</v>
      </c>
      <c r="D72">
        <v>132.04</v>
      </c>
      <c r="E72">
        <v>96.68</v>
      </c>
      <c r="F72">
        <v>174.07</v>
      </c>
      <c r="G72">
        <v>184.7</v>
      </c>
      <c r="H72">
        <v>198.75</v>
      </c>
      <c r="I72">
        <v>162.53</v>
      </c>
      <c r="J72">
        <v>318.32</v>
      </c>
      <c r="K72">
        <v>251.82</v>
      </c>
      <c r="L72">
        <v>206.2</v>
      </c>
      <c r="M72">
        <v>360.9</v>
      </c>
      <c r="N72">
        <v>376.86</v>
      </c>
      <c r="O72">
        <v>259.91000000000003</v>
      </c>
    </row>
    <row r="73" spans="1:15" x14ac:dyDescent="0.25">
      <c r="A73" t="s">
        <v>9</v>
      </c>
      <c r="B73" t="s">
        <v>10</v>
      </c>
      <c r="C73" t="s">
        <v>15</v>
      </c>
      <c r="D73" t="s">
        <v>15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 t="s">
        <v>15</v>
      </c>
      <c r="O73" t="s">
        <v>15</v>
      </c>
    </row>
    <row r="74" spans="1:15" x14ac:dyDescent="0.25">
      <c r="A74" s="9" t="s">
        <v>31</v>
      </c>
    </row>
    <row r="75" spans="1:15" x14ac:dyDescent="0.25">
      <c r="A75" t="s">
        <v>11</v>
      </c>
      <c r="B75" t="s">
        <v>10</v>
      </c>
      <c r="C75" t="s">
        <v>15</v>
      </c>
      <c r="D75" t="s">
        <v>15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 t="s">
        <v>15</v>
      </c>
      <c r="O75" t="s">
        <v>15</v>
      </c>
    </row>
    <row r="76" spans="1:15" x14ac:dyDescent="0.25">
      <c r="A76" t="s">
        <v>8</v>
      </c>
      <c r="B76" t="s">
        <v>10</v>
      </c>
      <c r="C76" t="s">
        <v>15</v>
      </c>
      <c r="D76" t="s">
        <v>15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  <c r="J76">
        <v>452.11</v>
      </c>
      <c r="K76">
        <v>444.72</v>
      </c>
      <c r="L76">
        <v>524.92999999999995</v>
      </c>
      <c r="M76">
        <v>456.39</v>
      </c>
      <c r="N76">
        <v>428.2</v>
      </c>
      <c r="O76">
        <v>528.88</v>
      </c>
    </row>
    <row r="77" spans="1:15" x14ac:dyDescent="0.25">
      <c r="A77" t="s">
        <v>9</v>
      </c>
      <c r="B77" t="s">
        <v>10</v>
      </c>
      <c r="C77" t="s">
        <v>15</v>
      </c>
      <c r="D77" t="s">
        <v>15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 t="s">
        <v>15</v>
      </c>
      <c r="O77" t="s">
        <v>15</v>
      </c>
    </row>
    <row r="78" spans="1:15" x14ac:dyDescent="0.25">
      <c r="A78" s="9" t="s">
        <v>32</v>
      </c>
    </row>
    <row r="79" spans="1:15" x14ac:dyDescent="0.25">
      <c r="A79" t="s">
        <v>11</v>
      </c>
      <c r="B79" t="s">
        <v>10</v>
      </c>
      <c r="C79" t="s">
        <v>15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15</v>
      </c>
      <c r="O79" t="s">
        <v>15</v>
      </c>
    </row>
    <row r="80" spans="1:15" x14ac:dyDescent="0.25">
      <c r="A80" t="s">
        <v>8</v>
      </c>
      <c r="B80" t="s">
        <v>10</v>
      </c>
      <c r="C80" t="s">
        <v>15</v>
      </c>
      <c r="D80" t="s">
        <v>15</v>
      </c>
      <c r="E80" t="s">
        <v>15</v>
      </c>
      <c r="F80" t="s">
        <v>15</v>
      </c>
      <c r="G80" t="s">
        <v>15</v>
      </c>
      <c r="H80" t="s">
        <v>15</v>
      </c>
      <c r="I80" t="s">
        <v>15</v>
      </c>
      <c r="J80">
        <v>452.11</v>
      </c>
      <c r="K80">
        <v>444.72</v>
      </c>
      <c r="L80">
        <v>524.92999999999995</v>
      </c>
      <c r="M80">
        <v>456.39</v>
      </c>
      <c r="N80">
        <v>428.2</v>
      </c>
      <c r="O80">
        <v>528.88</v>
      </c>
    </row>
    <row r="81" spans="1:15" x14ac:dyDescent="0.25">
      <c r="A81" t="s">
        <v>9</v>
      </c>
      <c r="B81" t="s">
        <v>10</v>
      </c>
      <c r="C81" t="s">
        <v>15</v>
      </c>
      <c r="D81" t="s">
        <v>15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  <c r="N81" t="s">
        <v>15</v>
      </c>
      <c r="O81" t="s">
        <v>15</v>
      </c>
    </row>
    <row r="82" spans="1:15" x14ac:dyDescent="0.25">
      <c r="A82" s="9" t="s">
        <v>33</v>
      </c>
    </row>
    <row r="83" spans="1:15" x14ac:dyDescent="0.25">
      <c r="A83" t="s">
        <v>11</v>
      </c>
      <c r="B83" t="s">
        <v>10</v>
      </c>
      <c r="C83" t="s">
        <v>15</v>
      </c>
      <c r="D83" t="s">
        <v>15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 t="s">
        <v>15</v>
      </c>
      <c r="O83" t="s">
        <v>15</v>
      </c>
    </row>
    <row r="84" spans="1:15" x14ac:dyDescent="0.25">
      <c r="A84" t="s">
        <v>8</v>
      </c>
      <c r="B84" t="s">
        <v>10</v>
      </c>
      <c r="C84">
        <v>47.42</v>
      </c>
      <c r="D84">
        <v>38.72</v>
      </c>
      <c r="E84">
        <v>58.88</v>
      </c>
      <c r="F84">
        <v>60.17</v>
      </c>
      <c r="G84">
        <v>85.71</v>
      </c>
      <c r="H84" t="s">
        <v>15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  <c r="N84" t="s">
        <v>15</v>
      </c>
      <c r="O84" t="s">
        <v>15</v>
      </c>
    </row>
    <row r="85" spans="1:15" x14ac:dyDescent="0.25">
      <c r="A85" t="s">
        <v>9</v>
      </c>
      <c r="B85" t="s">
        <v>10</v>
      </c>
      <c r="C85" t="s">
        <v>15</v>
      </c>
      <c r="D85" t="s">
        <v>15</v>
      </c>
      <c r="E85" t="s">
        <v>15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  <c r="N85" t="s">
        <v>15</v>
      </c>
      <c r="O85" t="s">
        <v>15</v>
      </c>
    </row>
    <row r="86" spans="1:15" x14ac:dyDescent="0.25">
      <c r="A86" s="9" t="s">
        <v>34</v>
      </c>
    </row>
    <row r="87" spans="1:15" x14ac:dyDescent="0.25">
      <c r="A87" t="s">
        <v>11</v>
      </c>
      <c r="B87" t="s">
        <v>10</v>
      </c>
      <c r="C87" t="s">
        <v>15</v>
      </c>
      <c r="D87" t="s">
        <v>15</v>
      </c>
      <c r="E87" t="s">
        <v>15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  <c r="M87" t="s">
        <v>15</v>
      </c>
      <c r="N87" t="s">
        <v>15</v>
      </c>
      <c r="O87" t="s">
        <v>15</v>
      </c>
    </row>
    <row r="88" spans="1:15" x14ac:dyDescent="0.25">
      <c r="A88" t="s">
        <v>8</v>
      </c>
      <c r="B88" t="s">
        <v>10</v>
      </c>
      <c r="C88">
        <v>47.42</v>
      </c>
      <c r="D88">
        <v>38.72</v>
      </c>
      <c r="E88">
        <v>58.88</v>
      </c>
      <c r="F88">
        <v>60.17</v>
      </c>
      <c r="G88">
        <v>85.71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 t="s">
        <v>15</v>
      </c>
      <c r="O88" t="s">
        <v>15</v>
      </c>
    </row>
    <row r="89" spans="1:15" x14ac:dyDescent="0.25">
      <c r="A89" t="s">
        <v>9</v>
      </c>
      <c r="B89" t="s">
        <v>10</v>
      </c>
      <c r="C89" t="s">
        <v>15</v>
      </c>
      <c r="D89" t="s">
        <v>15</v>
      </c>
      <c r="E89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  <c r="O89" t="s">
        <v>15</v>
      </c>
    </row>
    <row r="90" spans="1:15" x14ac:dyDescent="0.25">
      <c r="A90" s="9" t="s">
        <v>35</v>
      </c>
    </row>
    <row r="91" spans="1:15" x14ac:dyDescent="0.25">
      <c r="A91" t="s">
        <v>11</v>
      </c>
      <c r="B91" t="s">
        <v>10</v>
      </c>
      <c r="C91" t="s">
        <v>15</v>
      </c>
      <c r="D91" t="s">
        <v>15</v>
      </c>
      <c r="E91" t="s">
        <v>15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 t="s">
        <v>15</v>
      </c>
      <c r="O91" t="s">
        <v>15</v>
      </c>
    </row>
    <row r="92" spans="1:15" x14ac:dyDescent="0.25">
      <c r="A92" t="s">
        <v>8</v>
      </c>
      <c r="B92" t="s">
        <v>10</v>
      </c>
      <c r="C92">
        <v>122.39</v>
      </c>
      <c r="D92">
        <v>152.97999999999999</v>
      </c>
      <c r="E92">
        <v>449.3</v>
      </c>
      <c r="F92">
        <v>296.52999999999997</v>
      </c>
      <c r="G92">
        <v>219.53</v>
      </c>
      <c r="H92">
        <v>306.16000000000003</v>
      </c>
      <c r="I92">
        <v>342.18</v>
      </c>
      <c r="J92">
        <v>411.38</v>
      </c>
      <c r="K92">
        <v>494.56</v>
      </c>
      <c r="L92">
        <v>553.71</v>
      </c>
      <c r="M92">
        <v>569.85</v>
      </c>
      <c r="N92">
        <v>514.04999999999995</v>
      </c>
      <c r="O92">
        <v>366.99</v>
      </c>
    </row>
    <row r="93" spans="1:15" x14ac:dyDescent="0.25">
      <c r="A93" t="s">
        <v>9</v>
      </c>
      <c r="B93" t="s">
        <v>10</v>
      </c>
      <c r="C93" t="s">
        <v>15</v>
      </c>
      <c r="D93" t="s">
        <v>15</v>
      </c>
      <c r="E93" t="s">
        <v>15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 t="s">
        <v>15</v>
      </c>
      <c r="O93" t="s">
        <v>15</v>
      </c>
    </row>
    <row r="94" spans="1:15" x14ac:dyDescent="0.25">
      <c r="A94" s="9" t="s">
        <v>36</v>
      </c>
    </row>
    <row r="95" spans="1:15" x14ac:dyDescent="0.25">
      <c r="A95" t="s">
        <v>11</v>
      </c>
      <c r="B95" t="s">
        <v>10</v>
      </c>
      <c r="C95" t="s">
        <v>15</v>
      </c>
      <c r="D95" t="s">
        <v>15</v>
      </c>
      <c r="E95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15</v>
      </c>
      <c r="O95" t="s">
        <v>15</v>
      </c>
    </row>
    <row r="96" spans="1:15" x14ac:dyDescent="0.25">
      <c r="A96" t="s">
        <v>8</v>
      </c>
      <c r="B96" t="s">
        <v>10</v>
      </c>
      <c r="C96">
        <v>122.39</v>
      </c>
      <c r="D96">
        <v>152.97999999999999</v>
      </c>
      <c r="E96">
        <v>449.3</v>
      </c>
      <c r="F96">
        <v>296.52999999999997</v>
      </c>
      <c r="G96">
        <v>219.53</v>
      </c>
      <c r="H96">
        <v>306.16000000000003</v>
      </c>
      <c r="I96">
        <v>342.18</v>
      </c>
      <c r="J96">
        <v>411.38</v>
      </c>
      <c r="K96">
        <v>494.56</v>
      </c>
      <c r="L96">
        <v>553.71</v>
      </c>
      <c r="M96">
        <v>569.85</v>
      </c>
      <c r="N96">
        <v>514.04999999999995</v>
      </c>
      <c r="O96">
        <v>366.99</v>
      </c>
    </row>
    <row r="97" spans="1:15" x14ac:dyDescent="0.25">
      <c r="A97" t="s">
        <v>9</v>
      </c>
      <c r="B97" t="s">
        <v>10</v>
      </c>
      <c r="C97" t="s">
        <v>15</v>
      </c>
      <c r="D97" t="s">
        <v>15</v>
      </c>
      <c r="E97" t="s">
        <v>15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  <c r="K97" t="s">
        <v>15</v>
      </c>
      <c r="L97" t="s">
        <v>15</v>
      </c>
      <c r="M97" t="s">
        <v>15</v>
      </c>
      <c r="N97" t="s">
        <v>15</v>
      </c>
      <c r="O97" t="s">
        <v>15</v>
      </c>
    </row>
    <row r="98" spans="1:15" x14ac:dyDescent="0.25">
      <c r="A98" s="9" t="s">
        <v>37</v>
      </c>
    </row>
    <row r="99" spans="1:15" x14ac:dyDescent="0.25">
      <c r="A99" t="s">
        <v>11</v>
      </c>
      <c r="B99" t="s">
        <v>10</v>
      </c>
      <c r="C99" t="s">
        <v>15</v>
      </c>
      <c r="D99" t="s">
        <v>15</v>
      </c>
      <c r="E99" t="s">
        <v>15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15</v>
      </c>
      <c r="O99" t="s">
        <v>15</v>
      </c>
    </row>
    <row r="100" spans="1:15" x14ac:dyDescent="0.25">
      <c r="A100" t="s">
        <v>8</v>
      </c>
      <c r="B100" t="s">
        <v>10</v>
      </c>
      <c r="C100">
        <v>125.36</v>
      </c>
      <c r="D100">
        <v>106.92</v>
      </c>
      <c r="E100">
        <v>100.92</v>
      </c>
      <c r="F100">
        <v>103.45</v>
      </c>
      <c r="G100">
        <v>104.91</v>
      </c>
      <c r="H100">
        <v>143.04</v>
      </c>
      <c r="I100">
        <v>78.8</v>
      </c>
      <c r="J100">
        <v>93.32</v>
      </c>
      <c r="K100">
        <v>181.35</v>
      </c>
      <c r="L100">
        <v>455.4</v>
      </c>
      <c r="M100" t="s">
        <v>15</v>
      </c>
      <c r="N100" t="s">
        <v>15</v>
      </c>
      <c r="O100" t="s">
        <v>15</v>
      </c>
    </row>
    <row r="101" spans="1:15" x14ac:dyDescent="0.25">
      <c r="A101" t="s">
        <v>9</v>
      </c>
      <c r="B101" t="s">
        <v>10</v>
      </c>
      <c r="C101" t="s">
        <v>15</v>
      </c>
      <c r="D101" t="s">
        <v>15</v>
      </c>
      <c r="E101" t="s">
        <v>15</v>
      </c>
      <c r="F101" t="s">
        <v>15</v>
      </c>
      <c r="G101" t="s">
        <v>15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  <c r="N101" t="s">
        <v>15</v>
      </c>
      <c r="O101" t="s">
        <v>15</v>
      </c>
    </row>
    <row r="102" spans="1:15" x14ac:dyDescent="0.25">
      <c r="A102" s="9" t="s">
        <v>38</v>
      </c>
    </row>
    <row r="103" spans="1:15" x14ac:dyDescent="0.25">
      <c r="A103" t="s">
        <v>11</v>
      </c>
      <c r="B103" t="s">
        <v>10</v>
      </c>
      <c r="C103" t="s">
        <v>15</v>
      </c>
      <c r="D103" t="s">
        <v>15</v>
      </c>
      <c r="E103" t="s">
        <v>15</v>
      </c>
      <c r="F103" t="s">
        <v>15</v>
      </c>
      <c r="G103" t="s">
        <v>15</v>
      </c>
      <c r="H103" t="s">
        <v>15</v>
      </c>
      <c r="I103" t="s">
        <v>15</v>
      </c>
      <c r="J103" t="s">
        <v>15</v>
      </c>
      <c r="K103" t="s">
        <v>15</v>
      </c>
      <c r="L103" t="s">
        <v>15</v>
      </c>
      <c r="M103" t="s">
        <v>15</v>
      </c>
      <c r="N103" t="s">
        <v>15</v>
      </c>
      <c r="O103" t="s">
        <v>15</v>
      </c>
    </row>
    <row r="104" spans="1:15" x14ac:dyDescent="0.25">
      <c r="A104" t="s">
        <v>8</v>
      </c>
      <c r="B104" t="s">
        <v>10</v>
      </c>
      <c r="C104">
        <v>125.36</v>
      </c>
      <c r="D104">
        <v>106.92</v>
      </c>
      <c r="E104">
        <v>100.92</v>
      </c>
      <c r="F104">
        <v>103.45</v>
      </c>
      <c r="G104">
        <v>104.91</v>
      </c>
      <c r="H104">
        <v>143.04</v>
      </c>
      <c r="I104">
        <v>87.67</v>
      </c>
      <c r="J104">
        <v>103.84</v>
      </c>
      <c r="K104">
        <v>181.35</v>
      </c>
      <c r="L104">
        <v>455.4</v>
      </c>
      <c r="M104" t="s">
        <v>15</v>
      </c>
      <c r="N104" t="s">
        <v>15</v>
      </c>
      <c r="O104" t="s">
        <v>15</v>
      </c>
    </row>
    <row r="105" spans="1:15" x14ac:dyDescent="0.25">
      <c r="A105" t="s">
        <v>9</v>
      </c>
      <c r="B105" t="s">
        <v>10</v>
      </c>
      <c r="C105" t="s">
        <v>15</v>
      </c>
      <c r="D105" t="s">
        <v>15</v>
      </c>
      <c r="E105" t="s">
        <v>15</v>
      </c>
      <c r="F105" t="s">
        <v>15</v>
      </c>
      <c r="G105" t="s">
        <v>15</v>
      </c>
      <c r="H105" t="s">
        <v>15</v>
      </c>
      <c r="I105" t="s">
        <v>15</v>
      </c>
      <c r="J105" t="s">
        <v>15</v>
      </c>
      <c r="K105" t="s">
        <v>15</v>
      </c>
      <c r="L105" t="s">
        <v>15</v>
      </c>
      <c r="M105" t="s">
        <v>15</v>
      </c>
      <c r="N105" t="s">
        <v>15</v>
      </c>
      <c r="O105" t="s">
        <v>15</v>
      </c>
    </row>
    <row r="106" spans="1:15" x14ac:dyDescent="0.25">
      <c r="A106" s="9" t="s">
        <v>39</v>
      </c>
    </row>
    <row r="107" spans="1:15" x14ac:dyDescent="0.25">
      <c r="A107" t="s">
        <v>11</v>
      </c>
      <c r="B107" t="s">
        <v>10</v>
      </c>
      <c r="C107" t="s">
        <v>15</v>
      </c>
      <c r="D107" t="s">
        <v>15</v>
      </c>
      <c r="E107" t="s">
        <v>15</v>
      </c>
      <c r="F107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t="s">
        <v>15</v>
      </c>
      <c r="O107" t="s">
        <v>15</v>
      </c>
    </row>
    <row r="108" spans="1:15" x14ac:dyDescent="0.25">
      <c r="A108" t="s">
        <v>8</v>
      </c>
      <c r="B108" t="s">
        <v>10</v>
      </c>
      <c r="C108" t="s">
        <v>15</v>
      </c>
      <c r="D108" t="s">
        <v>15</v>
      </c>
      <c r="E108" t="s">
        <v>15</v>
      </c>
      <c r="F108" t="s">
        <v>15</v>
      </c>
      <c r="G108" t="s">
        <v>15</v>
      </c>
      <c r="H108" t="s">
        <v>15</v>
      </c>
      <c r="I108">
        <v>76.81</v>
      </c>
      <c r="J108">
        <v>70.569999999999993</v>
      </c>
      <c r="K108" t="s">
        <v>15</v>
      </c>
      <c r="L108" t="s">
        <v>15</v>
      </c>
      <c r="M108" t="s">
        <v>15</v>
      </c>
      <c r="N108" t="s">
        <v>15</v>
      </c>
      <c r="O108" t="s">
        <v>15</v>
      </c>
    </row>
    <row r="109" spans="1:15" x14ac:dyDescent="0.25">
      <c r="A109" t="s">
        <v>9</v>
      </c>
      <c r="B109" t="s">
        <v>10</v>
      </c>
      <c r="C109" t="s">
        <v>15</v>
      </c>
      <c r="D109" t="s">
        <v>15</v>
      </c>
      <c r="E109" t="s">
        <v>15</v>
      </c>
      <c r="F109" t="s">
        <v>15</v>
      </c>
      <c r="G109" t="s">
        <v>15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  <c r="O109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4A6C-99C0-4FA6-854C-7F8BD4B365E9}">
  <dimension ref="A1:D5"/>
  <sheetViews>
    <sheetView workbookViewId="0">
      <selection activeCell="C5" sqref="C5"/>
    </sheetView>
  </sheetViews>
  <sheetFormatPr defaultRowHeight="15" x14ac:dyDescent="0.25"/>
  <cols>
    <col min="1" max="4" width="25.7109375" style="7" customWidth="1"/>
    <col min="5" max="16384" width="9.140625" style="6"/>
  </cols>
  <sheetData>
    <row r="1" spans="1:4" ht="30" x14ac:dyDescent="0.25">
      <c r="A1" s="5" t="s">
        <v>0</v>
      </c>
      <c r="B1" s="5" t="s">
        <v>3</v>
      </c>
      <c r="C1" s="5" t="s">
        <v>4</v>
      </c>
      <c r="D1" s="5" t="s">
        <v>1</v>
      </c>
    </row>
    <row r="2" spans="1:4" ht="30" x14ac:dyDescent="0.25">
      <c r="A2" s="7" t="s">
        <v>41</v>
      </c>
      <c r="B2" s="7" t="s">
        <v>5</v>
      </c>
      <c r="C2" s="7" t="s">
        <v>6</v>
      </c>
      <c r="D2" s="7" t="s">
        <v>40</v>
      </c>
    </row>
    <row r="3" spans="1:4" ht="60" x14ac:dyDescent="0.25">
      <c r="A3" s="7" t="s">
        <v>64</v>
      </c>
      <c r="B3" s="7" t="s">
        <v>5</v>
      </c>
      <c r="C3" s="7" t="s">
        <v>6</v>
      </c>
      <c r="D3" s="7" t="s">
        <v>65</v>
      </c>
    </row>
    <row r="4" spans="1:4" x14ac:dyDescent="0.25">
      <c r="A4" s="7" t="s">
        <v>75</v>
      </c>
      <c r="B4" s="7" t="s">
        <v>76</v>
      </c>
      <c r="C4" s="7" t="s">
        <v>77</v>
      </c>
    </row>
    <row r="5" spans="1:4" ht="30" x14ac:dyDescent="0.25">
      <c r="A5" s="7" t="s">
        <v>110</v>
      </c>
      <c r="B5" s="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Rates</vt:lpstr>
      <vt:lpstr>Retail Prices</vt:lpstr>
      <vt:lpstr>Price Indices</vt:lpstr>
      <vt:lpstr>Farmgate Prices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 Montesa</cp:lastModifiedBy>
  <dcterms:created xsi:type="dcterms:W3CDTF">2023-12-06T02:19:53Z</dcterms:created>
  <dcterms:modified xsi:type="dcterms:W3CDTF">2023-12-06T09:18:57Z</dcterms:modified>
</cp:coreProperties>
</file>