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R Projects\PH-Sin-Tax-Review\Data\"/>
    </mc:Choice>
  </mc:AlternateContent>
  <xr:revisionPtr revIDLastSave="0" documentId="13_ncr:1_{6486CF21-77A8-46EA-A201-56BF86BBF3ED}" xr6:coauthVersionLast="47" xr6:coauthVersionMax="47" xr10:uidLastSave="{00000000-0000-0000-0000-000000000000}"/>
  <bookViews>
    <workbookView xWindow="-3420" yWindow="2700" windowWidth="14190" windowHeight="9915" activeTab="1" xr2:uid="{C1CEFA33-FDB3-452D-91E2-86D012DA39F4}"/>
  </bookViews>
  <sheets>
    <sheet name="Health Allocations" sheetId="3" r:id="rId1"/>
    <sheet name="LGU Shares" sheetId="4" r:id="rId2"/>
    <sheet name="meta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3" l="1"/>
  <c r="N8" i="3"/>
  <c r="O9" i="3"/>
  <c r="O8" i="3"/>
  <c r="P9" i="3"/>
  <c r="P8" i="3"/>
  <c r="Q9" i="3"/>
  <c r="Q8" i="3"/>
  <c r="S9" i="3"/>
  <c r="T9" i="3"/>
  <c r="U9" i="3"/>
  <c r="V9" i="3"/>
  <c r="W9" i="3"/>
  <c r="X9" i="3"/>
  <c r="Y9" i="3"/>
  <c r="Z9" i="3"/>
  <c r="AA9" i="3"/>
  <c r="AB9" i="3"/>
  <c r="R9" i="3"/>
  <c r="S8" i="3"/>
  <c r="T8" i="3"/>
  <c r="U8" i="3"/>
  <c r="V8" i="3"/>
  <c r="W8" i="3"/>
  <c r="X8" i="3"/>
  <c r="Y8" i="3"/>
  <c r="Z8" i="3"/>
  <c r="AA8" i="3"/>
  <c r="AB8" i="3"/>
  <c r="R8" i="3"/>
  <c r="T10" i="4"/>
  <c r="T9" i="4"/>
  <c r="W9" i="4"/>
</calcChain>
</file>

<file path=xl/sharedStrings.xml><?xml version="1.0" encoding="utf-8"?>
<sst xmlns="http://schemas.openxmlformats.org/spreadsheetml/2006/main" count="85" uniqueCount="51">
  <si>
    <t>Data Set</t>
  </si>
  <si>
    <t>Source of Basic Data</t>
  </si>
  <si>
    <t>Method of Access</t>
  </si>
  <si>
    <t>Date Obtained or Last Updated</t>
  </si>
  <si>
    <t>units</t>
  </si>
  <si>
    <t>million pesos</t>
  </si>
  <si>
    <t>Nominal GDP</t>
  </si>
  <si>
    <t>Amount</t>
  </si>
  <si>
    <t>GAA: DOH Osec</t>
  </si>
  <si>
    <t>GAA: BGSC for PhilHealth</t>
  </si>
  <si>
    <t>GAA: ALGU Share in Tobacco Excise Tax Pursuant to RA 7171 (Virginia Tobacco)</t>
  </si>
  <si>
    <t>GAA: ALGU Share in Tobacco Excise Tax Pursuant to RA 8240 (Burley and Native Tobacco)</t>
  </si>
  <si>
    <t>GAA: DOH Special Provision - National Health Insurance Program</t>
  </si>
  <si>
    <t>Data from GAA</t>
  </si>
  <si>
    <t>Data from LBMs</t>
  </si>
  <si>
    <t>Data from GAAs</t>
  </si>
  <si>
    <t>Shares of LGUs on Virginia Type Cigarettes (RA 7171)</t>
  </si>
  <si>
    <t>Shares of LGUs on Burley and Native Tobacco (RA 8240)</t>
  </si>
  <si>
    <t>*Note: Collected year indicated is the year when it is chargeable to the GAA. Collections certified are from 2 years prior.</t>
  </si>
  <si>
    <t>Shares of Provincial LGUs on Virginia Type Cigarettes (RA 7171)</t>
  </si>
  <si>
    <t>Abra</t>
  </si>
  <si>
    <t>Ilocos Norte</t>
  </si>
  <si>
    <t>Ilocos Sur</t>
  </si>
  <si>
    <t>La Union</t>
  </si>
  <si>
    <t>Misamis Oriental</t>
  </si>
  <si>
    <t>Shares of Municipal LGUs on Virginia Type Cigarettes (RA 7171)</t>
  </si>
  <si>
    <t>Shares of Provincial LGUs on Burley and Native Tobacco (RA 8240)</t>
  </si>
  <si>
    <t>Apayao</t>
  </si>
  <si>
    <t>Ifugao</t>
  </si>
  <si>
    <t>Kalinga</t>
  </si>
  <si>
    <t>Mt. Province</t>
  </si>
  <si>
    <t>Pangasinan</t>
  </si>
  <si>
    <t>Cagayan</t>
  </si>
  <si>
    <t>Isabela</t>
  </si>
  <si>
    <t>Nueva Viscaya</t>
  </si>
  <si>
    <t>Quirino</t>
  </si>
  <si>
    <t>Tarlac</t>
  </si>
  <si>
    <t>Zamboanga Sibugay</t>
  </si>
  <si>
    <t>Occidental Mindoro</t>
  </si>
  <si>
    <t>North Cotobato</t>
  </si>
  <si>
    <t>Agusan del Sur</t>
  </si>
  <si>
    <t>Maguindanao</t>
  </si>
  <si>
    <t>Shares of Municipal LGUs on Burley and Native Tobacco (RA 8240)</t>
  </si>
  <si>
    <t>LGU Shares</t>
  </si>
  <si>
    <t>General Appropriations Acts and Local Budget Memoranda</t>
  </si>
  <si>
    <t>Health Allocations</t>
  </si>
  <si>
    <t>General Appropriations Acts;
DOH Annual Sin Tax Reports</t>
  </si>
  <si>
    <t>Department of Budget and Management (DBM) and Department of Health (DOH) Published Documents</t>
  </si>
  <si>
    <t>Department of Budget and Management (DBM) Published Documents</t>
  </si>
  <si>
    <t>GAA: DOH Osec sans PhilHealth</t>
  </si>
  <si>
    <t>GAA: PhilHealth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</si>
</sst>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4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2F06-87FD-42EA-BB87-ABF7A1322C64}">
  <dimension ref="A1:AB9"/>
  <sheetViews>
    <sheetView workbookViewId="0">
      <pane xSplit="2" ySplit="1" topLeftCell="I2" activePane="bottomRight" state="frozen"/>
      <selection pane="topRight" activeCell="B1" sqref="B1"/>
      <selection pane="bottomLeft" activeCell="A2" sqref="A2"/>
      <selection pane="bottomRight" activeCell="M4" sqref="M4"/>
    </sheetView>
  </sheetViews>
  <sheetFormatPr defaultRowHeight="15" x14ac:dyDescent="0.25"/>
  <cols>
    <col min="1" max="1" width="20.7109375" customWidth="1"/>
    <col min="2" max="2" width="12.7109375" customWidth="1"/>
    <col min="3" max="28" width="10.7109375" customWidth="1"/>
  </cols>
  <sheetData>
    <row r="1" spans="1:28" s="5" customFormat="1" x14ac:dyDescent="0.25">
      <c r="A1" s="4" t="s">
        <v>7</v>
      </c>
      <c r="B1" s="5" t="s">
        <v>4</v>
      </c>
      <c r="C1" s="5">
        <v>1997</v>
      </c>
      <c r="D1" s="5">
        <v>1998</v>
      </c>
      <c r="E1" s="5">
        <v>1999</v>
      </c>
      <c r="F1" s="5">
        <v>2000</v>
      </c>
      <c r="G1" s="5">
        <v>2001</v>
      </c>
      <c r="H1" s="5">
        <v>2002</v>
      </c>
      <c r="I1" s="5">
        <v>2003</v>
      </c>
      <c r="J1" s="5">
        <v>2004</v>
      </c>
      <c r="K1" s="5">
        <v>2005</v>
      </c>
      <c r="L1" s="5">
        <v>2006</v>
      </c>
      <c r="M1" s="5">
        <v>2007</v>
      </c>
      <c r="N1" s="5">
        <v>2008</v>
      </c>
      <c r="O1" s="5">
        <v>2009</v>
      </c>
      <c r="P1" s="5">
        <v>2010</v>
      </c>
      <c r="Q1" s="5">
        <v>2011</v>
      </c>
      <c r="R1" s="5">
        <v>2012</v>
      </c>
      <c r="S1" s="5">
        <v>2013</v>
      </c>
      <c r="T1" s="5">
        <v>2014</v>
      </c>
      <c r="U1" s="5">
        <v>2015</v>
      </c>
      <c r="V1" s="5">
        <v>2016</v>
      </c>
      <c r="W1" s="5">
        <v>2017</v>
      </c>
      <c r="X1" s="5">
        <v>2018</v>
      </c>
      <c r="Y1" s="5">
        <v>2019</v>
      </c>
      <c r="Z1" s="5">
        <v>2020</v>
      </c>
      <c r="AA1" s="5">
        <v>2021</v>
      </c>
      <c r="AB1" s="5">
        <v>2022</v>
      </c>
    </row>
    <row r="2" spans="1:28" x14ac:dyDescent="0.25">
      <c r="A2" s="6" t="s">
        <v>6</v>
      </c>
      <c r="B2" t="s">
        <v>5</v>
      </c>
      <c r="C2" s="8">
        <v>2773375.100607797</v>
      </c>
      <c r="D2" s="8">
        <v>3046222.1055607777</v>
      </c>
      <c r="E2" s="8">
        <v>3347587.1901001884</v>
      </c>
      <c r="F2" s="8">
        <v>3697556.2</v>
      </c>
      <c r="G2" s="8">
        <v>4024398.9401838984</v>
      </c>
      <c r="H2" s="8">
        <v>4350559.7721339278</v>
      </c>
      <c r="I2" s="8">
        <v>4717808.9404851878</v>
      </c>
      <c r="J2" s="8">
        <v>5323904.1772000231</v>
      </c>
      <c r="K2" s="8">
        <v>5917282.3011683449</v>
      </c>
      <c r="L2" s="8">
        <v>6550417.1129229609</v>
      </c>
      <c r="M2" s="8">
        <v>7198244.8877644427</v>
      </c>
      <c r="N2" s="8">
        <v>8050200.6205685511</v>
      </c>
      <c r="O2" s="8">
        <v>8390421.4562706593</v>
      </c>
      <c r="P2" s="8">
        <v>9399450.7580739148</v>
      </c>
      <c r="Q2" s="8">
        <v>10144661.326781724</v>
      </c>
      <c r="R2" s="8">
        <v>11060588.830567472</v>
      </c>
      <c r="S2" s="8">
        <v>12050591.984260563</v>
      </c>
      <c r="T2" s="8">
        <v>13206828.251691943</v>
      </c>
      <c r="U2" s="8">
        <v>13944157.447764669</v>
      </c>
      <c r="V2" s="8">
        <v>15132381.470173335</v>
      </c>
      <c r="W2" s="8">
        <v>16556651.083225854</v>
      </c>
      <c r="X2" s="8">
        <v>18265190.258161746</v>
      </c>
      <c r="Y2" s="8">
        <v>19517863.171682019</v>
      </c>
      <c r="Z2" s="8">
        <v>17951573.570012722</v>
      </c>
      <c r="AA2" s="8">
        <v>19410614.486183222</v>
      </c>
      <c r="AB2" s="8">
        <v>22024515.000626005</v>
      </c>
    </row>
    <row r="4" spans="1:28" x14ac:dyDescent="0.25">
      <c r="A4" s="9" t="s">
        <v>13</v>
      </c>
    </row>
    <row r="5" spans="1:28" x14ac:dyDescent="0.25">
      <c r="A5" t="s">
        <v>8</v>
      </c>
      <c r="N5" s="8">
        <v>18912.009999999998</v>
      </c>
      <c r="O5" s="8">
        <v>23666.654999999999</v>
      </c>
      <c r="P5" s="8">
        <v>24649.764999999999</v>
      </c>
      <c r="Q5" s="8">
        <v>31828.616000000002</v>
      </c>
      <c r="R5" s="8">
        <v>42155.963000000003</v>
      </c>
      <c r="S5" s="8">
        <v>50442.298999999999</v>
      </c>
      <c r="T5" s="8">
        <v>83720.921000000002</v>
      </c>
      <c r="U5" s="8">
        <v>86968.697</v>
      </c>
      <c r="V5" s="8">
        <v>122630.15300000001</v>
      </c>
      <c r="W5" s="8">
        <v>95274.074999999997</v>
      </c>
      <c r="X5" s="8">
        <v>106082.09600000001</v>
      </c>
      <c r="Y5" s="8">
        <v>97653.633000000002</v>
      </c>
      <c r="Z5" s="8">
        <v>100559.985</v>
      </c>
      <c r="AA5" s="8">
        <v>134453.462</v>
      </c>
      <c r="AB5" s="8">
        <v>183374.15900000001</v>
      </c>
    </row>
    <row r="6" spans="1:28" x14ac:dyDescent="0.25">
      <c r="A6" t="s">
        <v>12</v>
      </c>
      <c r="N6" s="8"/>
      <c r="O6" s="8"/>
      <c r="P6" s="8"/>
      <c r="Q6" s="8">
        <v>3500</v>
      </c>
      <c r="R6" s="8">
        <v>3733</v>
      </c>
      <c r="S6" s="8">
        <v>12612.282999999999</v>
      </c>
      <c r="T6" s="8">
        <v>35295.656999999999</v>
      </c>
      <c r="U6" s="8">
        <v>37060.44</v>
      </c>
      <c r="V6" s="8">
        <v>43835.766000000003</v>
      </c>
      <c r="W6" s="8"/>
      <c r="X6" s="8"/>
      <c r="Y6" s="8"/>
      <c r="Z6" s="8"/>
      <c r="AA6" s="8"/>
      <c r="AB6" s="8"/>
    </row>
    <row r="7" spans="1:28" x14ac:dyDescent="0.25">
      <c r="A7" t="s">
        <v>9</v>
      </c>
      <c r="N7" s="8">
        <v>4500</v>
      </c>
      <c r="O7" s="8">
        <v>5011</v>
      </c>
      <c r="P7" s="8">
        <v>5170</v>
      </c>
      <c r="Q7" s="8"/>
      <c r="R7" s="7"/>
      <c r="S7" s="7"/>
      <c r="T7" s="7"/>
      <c r="U7" s="7"/>
      <c r="V7" s="7"/>
      <c r="W7" s="8">
        <v>53221.220999999998</v>
      </c>
      <c r="X7" s="8">
        <v>60627.542000000001</v>
      </c>
      <c r="Y7" s="8">
        <v>67353.36</v>
      </c>
      <c r="Z7" s="8">
        <v>71353.36</v>
      </c>
      <c r="AA7" s="8">
        <v>71353.36</v>
      </c>
      <c r="AB7" s="8">
        <v>79990.955000000002</v>
      </c>
    </row>
    <row r="8" spans="1:28" x14ac:dyDescent="0.25">
      <c r="A8" t="s">
        <v>49</v>
      </c>
      <c r="N8" s="8">
        <f>N5-N6</f>
        <v>18912.009999999998</v>
      </c>
      <c r="O8" s="8">
        <f>O5-O6</f>
        <v>23666.654999999999</v>
      </c>
      <c r="P8" s="8">
        <f>P5-P6</f>
        <v>24649.764999999999</v>
      </c>
      <c r="Q8" s="8">
        <f>Q5-Q6</f>
        <v>28328.616000000002</v>
      </c>
      <c r="R8" s="8">
        <f>R5-R6</f>
        <v>38422.963000000003</v>
      </c>
      <c r="S8" s="8">
        <f t="shared" ref="S8:AB8" si="0">S5-S6</f>
        <v>37830.016000000003</v>
      </c>
      <c r="T8" s="8">
        <f t="shared" si="0"/>
        <v>48425.264000000003</v>
      </c>
      <c r="U8" s="8">
        <f t="shared" si="0"/>
        <v>49908.256999999998</v>
      </c>
      <c r="V8" s="8">
        <f t="shared" si="0"/>
        <v>78794.387000000002</v>
      </c>
      <c r="W8" s="8">
        <f t="shared" si="0"/>
        <v>95274.074999999997</v>
      </c>
      <c r="X8" s="8">
        <f t="shared" si="0"/>
        <v>106082.09600000001</v>
      </c>
      <c r="Y8" s="8">
        <f t="shared" si="0"/>
        <v>97653.633000000002</v>
      </c>
      <c r="Z8" s="8">
        <f t="shared" si="0"/>
        <v>100559.985</v>
      </c>
      <c r="AA8" s="8">
        <f t="shared" si="0"/>
        <v>134453.462</v>
      </c>
      <c r="AB8" s="8">
        <f t="shared" si="0"/>
        <v>183374.15900000001</v>
      </c>
    </row>
    <row r="9" spans="1:28" x14ac:dyDescent="0.25">
      <c r="A9" t="s">
        <v>50</v>
      </c>
      <c r="N9" s="8">
        <f>SUM(N6:N7)</f>
        <v>4500</v>
      </c>
      <c r="O9" s="8">
        <f>SUM(O6:O7)</f>
        <v>5011</v>
      </c>
      <c r="P9" s="8">
        <f>SUM(P6:P7)</f>
        <v>5170</v>
      </c>
      <c r="Q9" s="8">
        <f>SUM(Q6:Q7)</f>
        <v>3500</v>
      </c>
      <c r="R9" s="8">
        <f>SUM(R6:R7)</f>
        <v>3733</v>
      </c>
      <c r="S9" s="8">
        <f t="shared" ref="S9:AB9" si="1">SUM(S6:S7)</f>
        <v>12612.282999999999</v>
      </c>
      <c r="T9" s="8">
        <f t="shared" si="1"/>
        <v>35295.656999999999</v>
      </c>
      <c r="U9" s="8">
        <f t="shared" si="1"/>
        <v>37060.44</v>
      </c>
      <c r="V9" s="8">
        <f t="shared" si="1"/>
        <v>43835.766000000003</v>
      </c>
      <c r="W9" s="8">
        <f t="shared" si="1"/>
        <v>53221.220999999998</v>
      </c>
      <c r="X9" s="8">
        <f t="shared" si="1"/>
        <v>60627.542000000001</v>
      </c>
      <c r="Y9" s="8">
        <f t="shared" si="1"/>
        <v>67353.36</v>
      </c>
      <c r="Z9" s="8">
        <f t="shared" si="1"/>
        <v>71353.36</v>
      </c>
      <c r="AA9" s="8">
        <f t="shared" si="1"/>
        <v>71353.36</v>
      </c>
      <c r="AB9" s="8">
        <f t="shared" si="1"/>
        <v>79990.955000000002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7C7A-A5D1-4418-8BC2-47B52AD2F37F}">
  <dimension ref="A1:AD69"/>
  <sheetViews>
    <sheetView tabSelected="1" workbookViewId="0">
      <pane xSplit="2" ySplit="1" topLeftCell="M2" activePane="bottomRight" state="frozen"/>
      <selection pane="topRight" activeCell="B1" sqref="B1"/>
      <selection pane="bottomLeft" activeCell="A2" sqref="A2"/>
      <selection pane="bottomRight" activeCell="O6" sqref="O6"/>
    </sheetView>
  </sheetViews>
  <sheetFormatPr defaultRowHeight="15" x14ac:dyDescent="0.25"/>
  <cols>
    <col min="1" max="1" width="20.7109375" customWidth="1"/>
    <col min="2" max="2" width="12.7109375" customWidth="1"/>
    <col min="3" max="28" width="10.7109375" customWidth="1"/>
  </cols>
  <sheetData>
    <row r="1" spans="1:28" s="5" customFormat="1" x14ac:dyDescent="0.25">
      <c r="A1" s="4" t="s">
        <v>7</v>
      </c>
      <c r="B1" s="5" t="s">
        <v>4</v>
      </c>
      <c r="C1" s="5">
        <v>1997</v>
      </c>
      <c r="D1" s="5">
        <v>1998</v>
      </c>
      <c r="E1" s="5">
        <v>1999</v>
      </c>
      <c r="F1" s="5">
        <v>2000</v>
      </c>
      <c r="G1" s="5">
        <v>2001</v>
      </c>
      <c r="H1" s="5">
        <v>2002</v>
      </c>
      <c r="I1" s="5">
        <v>2003</v>
      </c>
      <c r="J1" s="5">
        <v>2004</v>
      </c>
      <c r="K1" s="5">
        <v>2005</v>
      </c>
      <c r="L1" s="5">
        <v>2006</v>
      </c>
      <c r="M1" s="5">
        <v>2007</v>
      </c>
      <c r="N1" s="5">
        <v>2008</v>
      </c>
      <c r="O1" s="5">
        <v>2009</v>
      </c>
      <c r="P1" s="5">
        <v>2010</v>
      </c>
      <c r="Q1" s="5">
        <v>2011</v>
      </c>
      <c r="R1" s="5">
        <v>2012</v>
      </c>
      <c r="S1" s="5">
        <v>2013</v>
      </c>
      <c r="T1" s="5">
        <v>2014</v>
      </c>
      <c r="U1" s="5">
        <v>2015</v>
      </c>
      <c r="V1" s="5">
        <v>2016</v>
      </c>
      <c r="W1" s="5">
        <v>2017</v>
      </c>
      <c r="X1" s="5">
        <v>2018</v>
      </c>
      <c r="Y1" s="5">
        <v>2019</v>
      </c>
      <c r="Z1" s="5">
        <v>2020</v>
      </c>
      <c r="AA1" s="5">
        <v>2021</v>
      </c>
      <c r="AB1" s="5">
        <v>2022</v>
      </c>
    </row>
    <row r="2" spans="1:28" x14ac:dyDescent="0.25">
      <c r="A2" s="6" t="s">
        <v>6</v>
      </c>
      <c r="B2" t="s">
        <v>5</v>
      </c>
      <c r="C2" s="8">
        <v>2773375.100607797</v>
      </c>
      <c r="D2" s="8">
        <v>3046222.1055607777</v>
      </c>
      <c r="E2" s="8">
        <v>3347587.1901001884</v>
      </c>
      <c r="F2" s="8">
        <v>3697556.2</v>
      </c>
      <c r="G2" s="8">
        <v>4024398.9401838984</v>
      </c>
      <c r="H2" s="8">
        <v>4350559.7721339278</v>
      </c>
      <c r="I2" s="8">
        <v>4717808.9404851878</v>
      </c>
      <c r="J2" s="8">
        <v>5323904.1772000231</v>
      </c>
      <c r="K2" s="8">
        <v>5917282.3011683449</v>
      </c>
      <c r="L2" s="8">
        <v>6550417.1129229609</v>
      </c>
      <c r="M2" s="8">
        <v>7198244.8877644427</v>
      </c>
      <c r="N2" s="8">
        <v>8050200.6205685511</v>
      </c>
      <c r="O2" s="8">
        <v>8390421.4562706593</v>
      </c>
      <c r="P2" s="8">
        <v>9399450.7580739148</v>
      </c>
      <c r="Q2" s="8">
        <v>10144661.326781724</v>
      </c>
      <c r="R2" s="8">
        <v>11060588.830567472</v>
      </c>
      <c r="S2" s="8">
        <v>12050591.984260563</v>
      </c>
      <c r="T2" s="8">
        <v>13206828.251691943</v>
      </c>
      <c r="U2" s="8">
        <v>13944157.447764669</v>
      </c>
      <c r="V2" s="8">
        <v>15132381.470173335</v>
      </c>
      <c r="W2" s="8">
        <v>16556651.083225854</v>
      </c>
      <c r="X2" s="8">
        <v>18265190.258161746</v>
      </c>
      <c r="Y2" s="8">
        <v>19517863.171682019</v>
      </c>
      <c r="Z2" s="8">
        <v>17951573.570012722</v>
      </c>
      <c r="AA2" s="8">
        <v>19410614.486183222</v>
      </c>
      <c r="AB2" s="8">
        <v>22024515.000626005</v>
      </c>
    </row>
    <row r="4" spans="1:28" x14ac:dyDescent="0.25">
      <c r="A4" s="9" t="s">
        <v>15</v>
      </c>
    </row>
    <row r="5" spans="1:28" x14ac:dyDescent="0.25">
      <c r="A5" t="s">
        <v>10</v>
      </c>
      <c r="N5" s="8">
        <v>607.50099999999998</v>
      </c>
      <c r="O5" s="8">
        <v>465.41199999999998</v>
      </c>
      <c r="P5" s="8">
        <v>4085.8820000000001</v>
      </c>
      <c r="Q5" s="8">
        <v>3567.3939999999998</v>
      </c>
      <c r="R5" s="8">
        <v>4731.4639999999999</v>
      </c>
      <c r="S5" s="8">
        <v>3809.6849999999999</v>
      </c>
      <c r="T5" s="8">
        <v>4807.5929999999998</v>
      </c>
      <c r="U5" s="8">
        <v>10190.974</v>
      </c>
      <c r="V5" s="8">
        <v>11149.245999999999</v>
      </c>
      <c r="W5" s="8">
        <v>14610</v>
      </c>
      <c r="X5" s="8">
        <v>12887.388000000001</v>
      </c>
      <c r="Y5" s="8">
        <v>14401.781999999999</v>
      </c>
      <c r="Z5" s="8">
        <v>17328.337</v>
      </c>
      <c r="AA5" s="8">
        <v>17328.337</v>
      </c>
      <c r="AB5" s="8">
        <v>15010.582</v>
      </c>
    </row>
    <row r="6" spans="1:28" x14ac:dyDescent="0.25">
      <c r="A6" t="s">
        <v>11</v>
      </c>
      <c r="N6" s="8"/>
      <c r="O6" s="8"/>
      <c r="P6" s="8">
        <v>1165.434</v>
      </c>
      <c r="Q6" s="8">
        <v>271.91399999999999</v>
      </c>
      <c r="R6" s="8">
        <v>1117.6500000000001</v>
      </c>
      <c r="S6" s="8">
        <v>188.44900000000001</v>
      </c>
      <c r="T6" s="8">
        <v>832.40200000000004</v>
      </c>
      <c r="U6" s="8">
        <v>503.88400000000001</v>
      </c>
      <c r="V6" s="8">
        <v>2021.9280000000001</v>
      </c>
      <c r="W6" s="8">
        <v>2460</v>
      </c>
      <c r="X6" s="8">
        <v>2926.3850000000002</v>
      </c>
      <c r="Y6" s="8">
        <v>3607.4160000000002</v>
      </c>
      <c r="Z6" s="8">
        <v>3949.482</v>
      </c>
      <c r="AA6" s="8">
        <v>3949.482</v>
      </c>
      <c r="AB6" s="8">
        <v>4000</v>
      </c>
    </row>
    <row r="7" spans="1:28" x14ac:dyDescent="0.25"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9" t="s">
        <v>14</v>
      </c>
    </row>
    <row r="9" spans="1:28" x14ac:dyDescent="0.25">
      <c r="A9" s="10" t="s">
        <v>16</v>
      </c>
      <c r="R9" s="8"/>
      <c r="S9" s="8"/>
      <c r="T9" s="8">
        <f>3365.315+1442.2779</f>
        <v>4807.5928999999996</v>
      </c>
      <c r="U9" s="8">
        <v>10190.974</v>
      </c>
      <c r="V9" s="8">
        <v>11149.245999999999</v>
      </c>
      <c r="W9" s="8">
        <f>13909.444824+700.555176</f>
        <v>14610</v>
      </c>
      <c r="X9" s="8">
        <v>12887.388000000001</v>
      </c>
      <c r="Y9" s="8">
        <v>14401.781999999999</v>
      </c>
      <c r="Z9" s="8">
        <v>17328.337</v>
      </c>
      <c r="AA9" s="8">
        <v>19872.407999999999</v>
      </c>
      <c r="AB9" s="8">
        <v>15010.582</v>
      </c>
    </row>
    <row r="10" spans="1:28" x14ac:dyDescent="0.25">
      <c r="A10" s="10" t="s">
        <v>17</v>
      </c>
      <c r="R10" s="8"/>
      <c r="S10" s="8"/>
      <c r="T10" s="8">
        <f>83.2402+749.1618</f>
        <v>832.40199999999993</v>
      </c>
      <c r="U10" s="8">
        <v>503.88400000000001</v>
      </c>
      <c r="V10" s="8">
        <v>1852.3230000000001</v>
      </c>
      <c r="W10" s="8">
        <v>2460</v>
      </c>
      <c r="X10" s="8">
        <v>2926.3850000000002</v>
      </c>
      <c r="Y10" s="8">
        <v>3607.4160000000002</v>
      </c>
      <c r="Z10" s="8">
        <v>3949.482</v>
      </c>
      <c r="AA10" s="8">
        <v>4938.38</v>
      </c>
      <c r="AB10" s="8">
        <v>4000</v>
      </c>
    </row>
    <row r="11" spans="1:28" x14ac:dyDescent="0.25">
      <c r="A11" t="s">
        <v>18</v>
      </c>
    </row>
    <row r="13" spans="1:28" x14ac:dyDescent="0.25">
      <c r="A13" s="10" t="s">
        <v>19</v>
      </c>
    </row>
    <row r="14" spans="1:28" x14ac:dyDescent="0.25">
      <c r="A14" t="s">
        <v>20</v>
      </c>
      <c r="T14" s="8">
        <v>185.41337999999999</v>
      </c>
      <c r="U14" s="8">
        <v>323.736672</v>
      </c>
      <c r="V14" s="8">
        <v>413.24618400000003</v>
      </c>
      <c r="W14" s="8">
        <v>667.35965899999997</v>
      </c>
      <c r="X14" s="8">
        <v>576.87075500000003</v>
      </c>
      <c r="Y14" s="8">
        <v>666.36105299999997</v>
      </c>
      <c r="Z14" s="8">
        <v>900.114374</v>
      </c>
      <c r="AA14" s="8">
        <v>1189.779771</v>
      </c>
      <c r="AB14" s="7">
        <v>609.97698100000002</v>
      </c>
    </row>
    <row r="15" spans="1:28" x14ac:dyDescent="0.25">
      <c r="A15" t="s">
        <v>21</v>
      </c>
      <c r="T15" s="8">
        <v>227.38782599999999</v>
      </c>
      <c r="U15" s="8">
        <v>401.26960000000003</v>
      </c>
      <c r="V15" s="8">
        <v>512.04661999999996</v>
      </c>
      <c r="W15" s="8">
        <v>382.75884300000001</v>
      </c>
      <c r="X15" s="8">
        <v>318.98720500000002</v>
      </c>
      <c r="Y15" s="8">
        <v>321.66402599999998</v>
      </c>
      <c r="Z15" s="8">
        <v>657.43949799999996</v>
      </c>
      <c r="AA15" s="8">
        <v>632.61981700000001</v>
      </c>
      <c r="AB15" s="7">
        <v>564.60112400000003</v>
      </c>
    </row>
    <row r="16" spans="1:28" x14ac:dyDescent="0.25">
      <c r="A16" t="s">
        <v>22</v>
      </c>
      <c r="T16" s="8">
        <v>828.609061</v>
      </c>
      <c r="U16" s="8">
        <v>1824.1945370000001</v>
      </c>
      <c r="V16" s="8">
        <v>1933.8508159999999</v>
      </c>
      <c r="W16" s="8">
        <v>2818.3675280000002</v>
      </c>
      <c r="X16" s="8">
        <v>2303.0025529999998</v>
      </c>
      <c r="Y16" s="8">
        <v>2499.1083050000002</v>
      </c>
      <c r="Z16" s="8">
        <v>3047.1224179999999</v>
      </c>
      <c r="AA16" s="8">
        <v>3638.8583149999999</v>
      </c>
      <c r="AB16" s="7">
        <v>2783.3087639999999</v>
      </c>
    </row>
    <row r="17" spans="1:30" x14ac:dyDescent="0.25">
      <c r="A17" t="s">
        <v>23</v>
      </c>
      <c r="T17" s="8">
        <v>200.86763300000001</v>
      </c>
      <c r="U17" s="8">
        <v>508.09139099999999</v>
      </c>
      <c r="V17" s="8">
        <v>485.63018</v>
      </c>
      <c r="W17" s="8">
        <v>514.51395500000001</v>
      </c>
      <c r="X17" s="8">
        <v>434.71101299999998</v>
      </c>
      <c r="Y17" s="8">
        <v>522.15734299999997</v>
      </c>
      <c r="Z17" s="8">
        <v>404.64722499999999</v>
      </c>
      <c r="AA17" s="8">
        <v>500.46449799999999</v>
      </c>
      <c r="AB17" s="7">
        <v>545.28773100000001</v>
      </c>
    </row>
    <row r="18" spans="1:30" x14ac:dyDescent="0.25">
      <c r="A18" t="s">
        <v>24</v>
      </c>
      <c r="T18" s="8">
        <v>0</v>
      </c>
      <c r="U18" s="8">
        <v>0</v>
      </c>
      <c r="V18" s="8">
        <v>0</v>
      </c>
      <c r="W18" s="8">
        <v>0</v>
      </c>
      <c r="X18" s="8">
        <v>232.64487600000001</v>
      </c>
      <c r="Y18" s="8">
        <v>311.24387400000001</v>
      </c>
      <c r="Z18" s="8">
        <v>189.17758599999999</v>
      </c>
      <c r="AA18" s="8">
        <v>0</v>
      </c>
      <c r="AB18" s="8">
        <v>0</v>
      </c>
    </row>
    <row r="20" spans="1:30" x14ac:dyDescent="0.25">
      <c r="A20" s="10" t="s">
        <v>25</v>
      </c>
      <c r="R20" s="8"/>
      <c r="S20" s="8"/>
      <c r="T20" s="8"/>
      <c r="U20" s="8"/>
      <c r="V20" s="8"/>
      <c r="W20" s="8"/>
      <c r="X20" s="8"/>
      <c r="Y20" s="8"/>
    </row>
    <row r="21" spans="1:30" x14ac:dyDescent="0.25">
      <c r="A21" t="s">
        <v>20</v>
      </c>
      <c r="R21" s="8"/>
      <c r="S21" s="8"/>
      <c r="T21" s="8">
        <v>432.63121899999999</v>
      </c>
      <c r="U21" s="8">
        <v>755.38556400000004</v>
      </c>
      <c r="V21" s="8">
        <v>964.24109599999997</v>
      </c>
      <c r="W21" s="8">
        <v>1557.172523</v>
      </c>
      <c r="X21" s="8">
        <v>1346.0317620000001</v>
      </c>
      <c r="Y21" s="8">
        <v>1554.842457</v>
      </c>
      <c r="Z21" s="8">
        <v>2100.2668739999999</v>
      </c>
      <c r="AA21" s="8">
        <v>2776.1527980000001</v>
      </c>
      <c r="AB21" s="7">
        <v>1423.2796209999999</v>
      </c>
      <c r="AC21" s="7"/>
    </row>
    <row r="22" spans="1:30" x14ac:dyDescent="0.25">
      <c r="A22" t="s">
        <v>21</v>
      </c>
      <c r="R22" s="8"/>
      <c r="S22" s="8"/>
      <c r="T22" s="8">
        <v>530.571595</v>
      </c>
      <c r="U22" s="8">
        <v>936.29573800000003</v>
      </c>
      <c r="V22" s="8">
        <v>1194.7754460000001</v>
      </c>
      <c r="W22" s="8">
        <v>893.10395700000004</v>
      </c>
      <c r="X22" s="8">
        <v>744.30347800000004</v>
      </c>
      <c r="Y22" s="8">
        <v>750.54939300000001</v>
      </c>
      <c r="Z22" s="8">
        <v>1534.0254950000001</v>
      </c>
      <c r="AA22" s="8">
        <v>1476.1129020000001</v>
      </c>
      <c r="AB22" s="7">
        <v>1317.4026240000001</v>
      </c>
      <c r="AC22" s="7"/>
    </row>
    <row r="23" spans="1:30" x14ac:dyDescent="0.25">
      <c r="A23" t="s">
        <v>22</v>
      </c>
      <c r="R23" s="8"/>
      <c r="S23" s="8"/>
      <c r="T23" s="8">
        <v>1933.4211419999999</v>
      </c>
      <c r="U23" s="8">
        <v>4256.4539189999996</v>
      </c>
      <c r="V23" s="8">
        <v>4512.3185720000001</v>
      </c>
      <c r="W23" s="8">
        <v>6576.1909400000004</v>
      </c>
      <c r="X23" s="8">
        <v>5373.672622</v>
      </c>
      <c r="Y23" s="8">
        <v>5831.2527110000001</v>
      </c>
      <c r="Z23" s="8">
        <v>7109.9523090000002</v>
      </c>
      <c r="AA23" s="8">
        <v>8490.6694000000007</v>
      </c>
      <c r="AB23" s="7">
        <v>6494.3871150000014</v>
      </c>
      <c r="AC23" s="7"/>
    </row>
    <row r="24" spans="1:30" x14ac:dyDescent="0.25">
      <c r="A24" t="s">
        <v>23</v>
      </c>
      <c r="R24" s="8"/>
      <c r="S24" s="8"/>
      <c r="T24" s="8">
        <v>468.69114400000001</v>
      </c>
      <c r="U24" s="8">
        <v>1185.5465790000001</v>
      </c>
      <c r="V24" s="8">
        <v>1133.137086</v>
      </c>
      <c r="W24" s="8">
        <v>1200.5325949999999</v>
      </c>
      <c r="X24" s="8">
        <v>1014.325696</v>
      </c>
      <c r="Y24" s="8">
        <v>1218.367135</v>
      </c>
      <c r="Z24" s="8">
        <v>944.17686100000003</v>
      </c>
      <c r="AA24" s="8">
        <v>1167.750499</v>
      </c>
      <c r="AB24" s="7">
        <v>1272.3380400000001</v>
      </c>
      <c r="AC24" s="7"/>
    </row>
    <row r="25" spans="1:30" x14ac:dyDescent="0.25">
      <c r="A25" t="s">
        <v>24</v>
      </c>
      <c r="T25" s="8">
        <v>0</v>
      </c>
      <c r="U25" s="8">
        <v>0</v>
      </c>
      <c r="V25" s="8">
        <v>0</v>
      </c>
      <c r="W25" s="8">
        <v>0</v>
      </c>
      <c r="X25" s="8">
        <v>542.83803999999998</v>
      </c>
      <c r="Y25" s="8">
        <v>726.23570299999994</v>
      </c>
      <c r="Z25" s="8">
        <v>441.41435999999999</v>
      </c>
      <c r="AA25" s="8">
        <v>0</v>
      </c>
      <c r="AB25" s="8">
        <v>0</v>
      </c>
    </row>
    <row r="27" spans="1:30" x14ac:dyDescent="0.25">
      <c r="A27" s="10" t="s">
        <v>26</v>
      </c>
    </row>
    <row r="28" spans="1:30" x14ac:dyDescent="0.25">
      <c r="A28" t="s">
        <v>20</v>
      </c>
      <c r="T28" s="11">
        <v>0.35991800000000002</v>
      </c>
      <c r="U28" s="11">
        <v>0.332563</v>
      </c>
      <c r="V28" s="11">
        <v>1.138223</v>
      </c>
      <c r="W28" s="11">
        <v>0.97554700000000005</v>
      </c>
      <c r="X28" s="11">
        <v>3.847702</v>
      </c>
      <c r="Y28" s="11">
        <v>5.8668370000000003</v>
      </c>
      <c r="Z28" s="11">
        <v>7.2494589999999999</v>
      </c>
      <c r="AA28" s="11">
        <v>8.0880980000000005</v>
      </c>
      <c r="AB28" s="8">
        <v>30.518333999999999</v>
      </c>
      <c r="AD28" s="7"/>
    </row>
    <row r="29" spans="1:30" x14ac:dyDescent="0.25">
      <c r="A29" t="s">
        <v>27</v>
      </c>
      <c r="T29" s="11">
        <v>0</v>
      </c>
      <c r="U29" s="11">
        <v>0</v>
      </c>
      <c r="V29" s="11">
        <v>2.4254999999999999E-2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8">
        <v>0</v>
      </c>
    </row>
    <row r="30" spans="1:30" x14ac:dyDescent="0.25">
      <c r="A30" t="s">
        <v>28</v>
      </c>
      <c r="T30" s="11">
        <v>0</v>
      </c>
      <c r="U30" s="11">
        <v>0</v>
      </c>
      <c r="V30" s="11">
        <v>5.973E-3</v>
      </c>
      <c r="W30" s="11">
        <v>0</v>
      </c>
      <c r="X30" s="11">
        <v>0</v>
      </c>
      <c r="Y30" s="11">
        <v>0</v>
      </c>
      <c r="Z30" s="11">
        <v>0</v>
      </c>
      <c r="AA30" s="11">
        <v>0.57208300000000001</v>
      </c>
      <c r="AB30" s="8">
        <v>2.3814850000000001</v>
      </c>
      <c r="AD30" s="7"/>
    </row>
    <row r="31" spans="1:30" x14ac:dyDescent="0.25">
      <c r="A31" t="s">
        <v>29</v>
      </c>
      <c r="T31" s="11">
        <v>2.6665000000000001E-2</v>
      </c>
      <c r="U31" s="11">
        <v>0.10581599999999999</v>
      </c>
      <c r="V31" s="11">
        <v>0.32959500000000003</v>
      </c>
      <c r="W31" s="11">
        <v>0.221024</v>
      </c>
      <c r="X31" s="11">
        <v>0.40853099999999998</v>
      </c>
      <c r="Y31" s="11">
        <v>9.7290000000000001E-2</v>
      </c>
      <c r="Z31" s="11">
        <v>7.4300000000000005E-2</v>
      </c>
      <c r="AA31" s="11">
        <v>0.33764100000000002</v>
      </c>
      <c r="AB31" s="8">
        <v>2.2285509999999999</v>
      </c>
      <c r="AD31" s="7"/>
    </row>
    <row r="32" spans="1:30" x14ac:dyDescent="0.25">
      <c r="A32" t="s">
        <v>30</v>
      </c>
      <c r="T32" s="11">
        <v>1.8054000000000001E-2</v>
      </c>
      <c r="U32" s="11">
        <v>5.0390000000000001E-3</v>
      </c>
      <c r="V32" s="11">
        <v>1.1377E-2</v>
      </c>
      <c r="W32" s="11">
        <v>1.6799000000000001E-2</v>
      </c>
      <c r="X32" s="11">
        <v>0</v>
      </c>
      <c r="Y32" s="11">
        <v>0</v>
      </c>
      <c r="Z32" s="11">
        <v>0</v>
      </c>
      <c r="AA32" s="11">
        <v>4.0405999999999997E-2</v>
      </c>
      <c r="AB32" s="8">
        <v>1.6719219999999999</v>
      </c>
      <c r="AD32" s="7"/>
    </row>
    <row r="33" spans="1:30" x14ac:dyDescent="0.25">
      <c r="A33" t="s">
        <v>21</v>
      </c>
      <c r="T33" s="11">
        <v>2.4435799999999999</v>
      </c>
      <c r="U33" s="11">
        <v>1.365526</v>
      </c>
      <c r="V33" s="11">
        <v>6.2617120000000002</v>
      </c>
      <c r="W33" s="11">
        <v>10.609083999999999</v>
      </c>
      <c r="X33" s="11">
        <v>13.060803999999999</v>
      </c>
      <c r="Y33" s="11">
        <v>13.143051</v>
      </c>
      <c r="Z33" s="11">
        <v>11.688772999999999</v>
      </c>
      <c r="AA33" s="11">
        <v>14.421555</v>
      </c>
      <c r="AB33" s="8">
        <v>75.360276999999996</v>
      </c>
      <c r="AD33" s="7"/>
    </row>
    <row r="34" spans="1:30" x14ac:dyDescent="0.25">
      <c r="A34" t="s">
        <v>22</v>
      </c>
      <c r="T34" s="11">
        <v>7.2730249999999996</v>
      </c>
      <c r="U34" s="11">
        <v>4.766743</v>
      </c>
      <c r="V34" s="11">
        <v>18.901955999999998</v>
      </c>
      <c r="W34" s="11">
        <v>30.743884999999999</v>
      </c>
      <c r="X34" s="11">
        <v>37.58249</v>
      </c>
      <c r="Y34" s="11">
        <v>50.354942999999999</v>
      </c>
      <c r="Z34" s="11">
        <v>52.042755999999997</v>
      </c>
      <c r="AA34" s="11">
        <v>56.716523000000002</v>
      </c>
      <c r="AB34" s="8">
        <v>191.52638300000001</v>
      </c>
      <c r="AD34" s="7"/>
    </row>
    <row r="35" spans="1:30" x14ac:dyDescent="0.25">
      <c r="A35" t="s">
        <v>23</v>
      </c>
      <c r="T35" s="11">
        <v>7.6181369999999999</v>
      </c>
      <c r="U35" s="11">
        <v>3.4516049999999998</v>
      </c>
      <c r="V35" s="11">
        <v>9.5322849999999999</v>
      </c>
      <c r="W35" s="11">
        <v>15.208149000000001</v>
      </c>
      <c r="X35" s="11">
        <v>13.085143</v>
      </c>
      <c r="Y35" s="11">
        <v>27.172841999999999</v>
      </c>
      <c r="Z35" s="11">
        <v>23.819739999999999</v>
      </c>
      <c r="AA35" s="11">
        <v>28.605257000000002</v>
      </c>
      <c r="AB35" s="8">
        <v>147.93960799999999</v>
      </c>
      <c r="AD35" s="7"/>
    </row>
    <row r="36" spans="1:30" x14ac:dyDescent="0.25">
      <c r="A36" t="s">
        <v>31</v>
      </c>
      <c r="T36" s="11">
        <v>13.37933</v>
      </c>
      <c r="U36" s="11">
        <v>7.7950860000000004</v>
      </c>
      <c r="V36" s="11">
        <v>24.866803999999998</v>
      </c>
      <c r="W36" s="11">
        <v>35.798270000000002</v>
      </c>
      <c r="X36" s="11">
        <v>27.655394999999999</v>
      </c>
      <c r="Y36" s="11">
        <v>55.731890999999997</v>
      </c>
      <c r="Z36" s="11">
        <v>53.832320000000003</v>
      </c>
      <c r="AA36" s="11">
        <v>58.119776000000002</v>
      </c>
      <c r="AB36" s="8">
        <v>269.156901</v>
      </c>
      <c r="AD36" s="7"/>
    </row>
    <row r="37" spans="1:30" x14ac:dyDescent="0.25">
      <c r="A37" t="s">
        <v>32</v>
      </c>
      <c r="T37" s="11">
        <v>9.6629529999999999</v>
      </c>
      <c r="U37" s="11">
        <v>6.1171519999999999</v>
      </c>
      <c r="V37" s="11">
        <v>24.057472000000001</v>
      </c>
      <c r="W37" s="11">
        <v>19.592583000000001</v>
      </c>
      <c r="X37" s="11">
        <v>16.771951999999999</v>
      </c>
      <c r="Y37" s="11">
        <v>17.281186999999999</v>
      </c>
      <c r="Z37" s="11">
        <v>27.444372999999999</v>
      </c>
      <c r="AA37" s="11">
        <v>32.803849999999997</v>
      </c>
      <c r="AB37" s="8">
        <v>100.719373</v>
      </c>
      <c r="AD37" s="7"/>
    </row>
    <row r="38" spans="1:30" x14ac:dyDescent="0.25">
      <c r="A38" t="s">
        <v>33</v>
      </c>
      <c r="T38" s="11">
        <v>34.300398000000001</v>
      </c>
      <c r="U38" s="11">
        <v>21.011963000000002</v>
      </c>
      <c r="V38" s="11">
        <v>83.048800999999997</v>
      </c>
      <c r="W38" s="11">
        <v>107.05125200000001</v>
      </c>
      <c r="X38" s="11">
        <v>146.22322600000001</v>
      </c>
      <c r="Y38" s="11">
        <v>152.92152200000001</v>
      </c>
      <c r="Z38" s="11">
        <v>188.896253</v>
      </c>
      <c r="AA38" s="11">
        <v>250.08305899999999</v>
      </c>
      <c r="AB38" s="8">
        <v>942.58154100000002</v>
      </c>
      <c r="AD38" s="7"/>
    </row>
    <row r="39" spans="1:30" x14ac:dyDescent="0.25">
      <c r="A39" t="s">
        <v>34</v>
      </c>
      <c r="T39" s="11">
        <v>0.301931</v>
      </c>
      <c r="U39" s="11">
        <v>0.161243</v>
      </c>
      <c r="V39" s="11">
        <v>0.65165499999999998</v>
      </c>
      <c r="W39" s="11">
        <v>1.238923</v>
      </c>
      <c r="X39" s="11">
        <v>2.220977</v>
      </c>
      <c r="Y39" s="11">
        <v>1.9163330000000001</v>
      </c>
      <c r="Z39" s="11">
        <v>2.2346499999999998</v>
      </c>
      <c r="AA39" s="11">
        <v>2.4759519999999999</v>
      </c>
      <c r="AB39" s="8">
        <v>8.2529590000000006</v>
      </c>
      <c r="AD39" s="7"/>
    </row>
    <row r="40" spans="1:30" x14ac:dyDescent="0.25">
      <c r="A40" t="s">
        <v>35</v>
      </c>
      <c r="T40" s="11">
        <v>4.5919999999999997E-3</v>
      </c>
      <c r="U40" s="11">
        <v>3.0232999999999999E-2</v>
      </c>
      <c r="V40" s="11">
        <v>0.14172499999999999</v>
      </c>
      <c r="W40" s="11">
        <v>6.9783999999999999E-2</v>
      </c>
      <c r="X40" s="11">
        <v>0</v>
      </c>
      <c r="Y40" s="11">
        <v>0</v>
      </c>
      <c r="Z40" s="11">
        <v>0</v>
      </c>
      <c r="AA40" s="11">
        <v>0.30177399999999999</v>
      </c>
      <c r="AB40" s="8">
        <v>0.56094999999999995</v>
      </c>
      <c r="AD40" s="7"/>
    </row>
    <row r="41" spans="1:30" x14ac:dyDescent="0.25">
      <c r="A41" t="s">
        <v>36</v>
      </c>
      <c r="T41" s="11">
        <v>1.2550490000000001</v>
      </c>
      <c r="U41" s="11">
        <v>0.458534</v>
      </c>
      <c r="V41" s="11">
        <v>1.966764</v>
      </c>
      <c r="W41" s="11">
        <v>3.6863389999999998</v>
      </c>
      <c r="X41" s="11">
        <v>3.2634409999999998</v>
      </c>
      <c r="Y41" s="11">
        <v>5.5788469999999997</v>
      </c>
      <c r="Z41" s="11">
        <v>6.2068500000000002</v>
      </c>
      <c r="AA41" s="11">
        <v>8.3366539999999993</v>
      </c>
      <c r="AB41" s="8">
        <v>28.621162000000002</v>
      </c>
      <c r="AD41" s="7"/>
    </row>
    <row r="42" spans="1:30" x14ac:dyDescent="0.25">
      <c r="A42" t="s">
        <v>37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5.892E-2</v>
      </c>
      <c r="AA42" s="11">
        <v>0.11869300000000001</v>
      </c>
      <c r="AB42" s="8">
        <v>0.668825</v>
      </c>
      <c r="AD42" s="7"/>
    </row>
    <row r="43" spans="1:30" x14ac:dyDescent="0.25">
      <c r="A43" t="s">
        <v>38</v>
      </c>
      <c r="T43" s="11">
        <v>4.9832419999999997</v>
      </c>
      <c r="U43" s="11">
        <v>3.9000620000000001</v>
      </c>
      <c r="V43" s="11">
        <v>11.564754000000001</v>
      </c>
      <c r="W43" s="11">
        <v>15.555320999999999</v>
      </c>
      <c r="X43" s="11">
        <v>19.032909</v>
      </c>
      <c r="Y43" s="11">
        <v>13.332682999999999</v>
      </c>
      <c r="Z43" s="11">
        <v>0</v>
      </c>
      <c r="AA43" s="11">
        <v>0</v>
      </c>
      <c r="AB43" s="8">
        <v>0</v>
      </c>
    </row>
    <row r="44" spans="1:30" x14ac:dyDescent="0.25">
      <c r="A44" t="s">
        <v>24</v>
      </c>
      <c r="T44" s="11">
        <v>0.84315300000000004</v>
      </c>
      <c r="U44" s="11">
        <v>0.46357300000000001</v>
      </c>
      <c r="V44" s="11">
        <v>1.5789329999999999</v>
      </c>
      <c r="W44" s="11">
        <v>2.8982450000000002</v>
      </c>
      <c r="X44" s="11">
        <v>5.6407449999999999</v>
      </c>
      <c r="Y44" s="11">
        <v>11.891461</v>
      </c>
      <c r="Z44" s="11">
        <v>14.573072</v>
      </c>
      <c r="AA44" s="11">
        <v>25.848178999999998</v>
      </c>
      <c r="AB44" s="8">
        <v>164.536574</v>
      </c>
      <c r="AD44" s="7"/>
    </row>
    <row r="45" spans="1:30" x14ac:dyDescent="0.25">
      <c r="A45" t="s">
        <v>39</v>
      </c>
      <c r="T45" s="11">
        <v>0.33099099999999998</v>
      </c>
      <c r="U45" s="11">
        <v>0.181398</v>
      </c>
      <c r="V45" s="11">
        <v>0.67214200000000002</v>
      </c>
      <c r="W45" s="11">
        <v>1.231414</v>
      </c>
      <c r="X45" s="11">
        <v>1.5759799999999999</v>
      </c>
      <c r="Y45" s="11">
        <v>2.1852670000000001</v>
      </c>
      <c r="Z45" s="11">
        <v>2.3286449999999999</v>
      </c>
      <c r="AA45" s="11">
        <v>2.4441670000000002</v>
      </c>
      <c r="AB45" s="8">
        <v>11.046760000000001</v>
      </c>
      <c r="AD45" s="7"/>
    </row>
    <row r="46" spans="1:30" x14ac:dyDescent="0.25">
      <c r="A46" t="s">
        <v>40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2.9187000000000001E-2</v>
      </c>
      <c r="AB46" s="8">
        <v>0.14045299999999999</v>
      </c>
      <c r="AD46" s="7"/>
    </row>
    <row r="47" spans="1:30" x14ac:dyDescent="0.25">
      <c r="A47" t="s">
        <v>41</v>
      </c>
      <c r="T47" s="11">
        <v>0.43918200000000002</v>
      </c>
      <c r="U47" s="11">
        <v>0.241864</v>
      </c>
      <c r="V47" s="11">
        <v>0.47787499999999999</v>
      </c>
      <c r="W47" s="11">
        <v>1.10338</v>
      </c>
      <c r="X47" s="11">
        <v>2.2692060000000001</v>
      </c>
      <c r="Y47" s="11">
        <v>3.2674449999999999</v>
      </c>
      <c r="Z47" s="11">
        <v>4.4980869999999999</v>
      </c>
      <c r="AA47" s="11">
        <v>4.4951449999999999</v>
      </c>
      <c r="AB47" s="8">
        <v>22.087942999999999</v>
      </c>
      <c r="AD47" s="7"/>
    </row>
    <row r="49" spans="1:30" x14ac:dyDescent="0.25">
      <c r="A49" s="10" t="s">
        <v>42</v>
      </c>
    </row>
    <row r="50" spans="1:30" x14ac:dyDescent="0.25">
      <c r="A50" t="s">
        <v>20</v>
      </c>
      <c r="T50" s="8">
        <v>3.2392669999999999</v>
      </c>
      <c r="U50" s="8">
        <v>2.993071</v>
      </c>
      <c r="V50" s="8">
        <v>10.244002999999999</v>
      </c>
      <c r="W50" s="8">
        <v>8.7799270000000007</v>
      </c>
      <c r="X50" s="8">
        <v>34.629322999999999</v>
      </c>
      <c r="Y50" s="8">
        <v>52.801532000000002</v>
      </c>
      <c r="Z50" s="8">
        <v>65.245135000000005</v>
      </c>
      <c r="AA50" s="8">
        <v>72.792882000000006</v>
      </c>
      <c r="AB50" s="8">
        <v>30.518333999999999</v>
      </c>
      <c r="AD50" s="7"/>
    </row>
    <row r="51" spans="1:30" x14ac:dyDescent="0.25">
      <c r="A51" t="s">
        <v>27</v>
      </c>
      <c r="T51" s="8">
        <v>0</v>
      </c>
      <c r="U51" s="8">
        <v>0</v>
      </c>
      <c r="V51" s="8">
        <v>0.21829699999999999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</row>
    <row r="52" spans="1:30" x14ac:dyDescent="0.25">
      <c r="A52" t="s">
        <v>28</v>
      </c>
      <c r="T52" s="8">
        <v>0</v>
      </c>
      <c r="U52" s="8">
        <v>0</v>
      </c>
      <c r="V52" s="8">
        <v>5.3752000000000001E-2</v>
      </c>
      <c r="W52" s="8">
        <v>0</v>
      </c>
      <c r="X52" s="8">
        <v>0</v>
      </c>
      <c r="Y52" s="8">
        <v>0</v>
      </c>
      <c r="Z52" s="8">
        <v>0</v>
      </c>
      <c r="AA52" s="8">
        <v>5.1487530000000001</v>
      </c>
      <c r="AB52" s="8">
        <v>2.3814850000000001</v>
      </c>
      <c r="AD52" s="7"/>
    </row>
    <row r="53" spans="1:30" x14ac:dyDescent="0.25">
      <c r="A53" t="s">
        <v>29</v>
      </c>
      <c r="T53" s="8">
        <v>0.23998900000000001</v>
      </c>
      <c r="U53" s="8">
        <v>0.95233999999999996</v>
      </c>
      <c r="V53" s="8">
        <v>2.9663560000000002</v>
      </c>
      <c r="W53" s="8">
        <v>1.9892110000000001</v>
      </c>
      <c r="X53" s="8">
        <v>3.676777</v>
      </c>
      <c r="Y53" s="8">
        <v>0.87561299999999997</v>
      </c>
      <c r="Z53" s="8">
        <v>0.66870399999999997</v>
      </c>
      <c r="AA53" s="8">
        <v>3.038767</v>
      </c>
      <c r="AB53" s="8">
        <v>2.2285520000000001</v>
      </c>
      <c r="AD53" s="7"/>
    </row>
    <row r="54" spans="1:30" x14ac:dyDescent="0.25">
      <c r="A54" t="s">
        <v>30</v>
      </c>
      <c r="T54" s="8">
        <v>0.16249</v>
      </c>
      <c r="U54" s="8">
        <v>4.5350000000000001E-2</v>
      </c>
      <c r="V54" s="8">
        <v>0.102395</v>
      </c>
      <c r="W54" s="8">
        <v>0.151194</v>
      </c>
      <c r="X54" s="8">
        <v>0</v>
      </c>
      <c r="Y54" s="8">
        <v>0</v>
      </c>
      <c r="Z54" s="8">
        <v>0</v>
      </c>
      <c r="AA54" s="8">
        <v>0.36365399999999998</v>
      </c>
      <c r="AB54" s="8">
        <v>1.6719219999999999</v>
      </c>
      <c r="AD54" s="7"/>
    </row>
    <row r="55" spans="1:30" x14ac:dyDescent="0.25">
      <c r="A55" t="s">
        <v>21</v>
      </c>
      <c r="T55" s="8">
        <v>21.992218999999999</v>
      </c>
      <c r="U55" s="8">
        <v>12.28973</v>
      </c>
      <c r="V55" s="8">
        <v>56.355403000000003</v>
      </c>
      <c r="W55" s="8">
        <v>95.481755000000007</v>
      </c>
      <c r="X55" s="8">
        <v>117.547237</v>
      </c>
      <c r="Y55" s="8">
        <v>118.287457</v>
      </c>
      <c r="Z55" s="8">
        <v>105.19896</v>
      </c>
      <c r="AA55" s="8">
        <v>129.793995</v>
      </c>
      <c r="AB55" s="8">
        <v>75.360276999999996</v>
      </c>
      <c r="AD55" s="7"/>
    </row>
    <row r="56" spans="1:30" x14ac:dyDescent="0.25">
      <c r="A56" t="s">
        <v>22</v>
      </c>
      <c r="T56" s="8">
        <v>65.457224999999994</v>
      </c>
      <c r="U56" s="8">
        <v>42.900683000000001</v>
      </c>
      <c r="V56" s="8">
        <v>170.117605</v>
      </c>
      <c r="W56" s="8">
        <v>276.69496600000002</v>
      </c>
      <c r="X56" s="8">
        <v>338.24240900000001</v>
      </c>
      <c r="Y56" s="8">
        <v>453.19449100000003</v>
      </c>
      <c r="Z56" s="8">
        <v>468.38480900000002</v>
      </c>
      <c r="AA56" s="8">
        <v>510.44871000000001</v>
      </c>
      <c r="AB56" s="8">
        <v>191.52638300000001</v>
      </c>
      <c r="AD56" s="7"/>
    </row>
    <row r="57" spans="1:30" x14ac:dyDescent="0.25">
      <c r="A57" t="s">
        <v>23</v>
      </c>
      <c r="T57" s="8">
        <v>68.563231000000002</v>
      </c>
      <c r="U57" s="8">
        <v>31.064449</v>
      </c>
      <c r="V57" s="8">
        <v>85.790567999999993</v>
      </c>
      <c r="W57" s="8">
        <v>136.873344</v>
      </c>
      <c r="X57" s="8">
        <v>117.766282</v>
      </c>
      <c r="Y57" s="8">
        <v>244.555576</v>
      </c>
      <c r="Z57" s="8">
        <v>214.37766199999999</v>
      </c>
      <c r="AA57" s="8">
        <v>257.44731200000001</v>
      </c>
      <c r="AB57" s="8">
        <v>147.93960799999999</v>
      </c>
      <c r="AD57" s="7"/>
    </row>
    <row r="58" spans="1:30" x14ac:dyDescent="0.25">
      <c r="A58" t="s">
        <v>31</v>
      </c>
      <c r="T58" s="8">
        <v>120.413968</v>
      </c>
      <c r="U58" s="8">
        <v>70.155769000000006</v>
      </c>
      <c r="V58" s="8">
        <v>223.801232</v>
      </c>
      <c r="W58" s="8">
        <v>322.18443300000001</v>
      </c>
      <c r="X58" s="8">
        <v>248.89856</v>
      </c>
      <c r="Y58" s="8">
        <v>501.58701600000001</v>
      </c>
      <c r="Z58" s="8">
        <v>484.49087900000001</v>
      </c>
      <c r="AA58" s="8">
        <v>523.07798200000002</v>
      </c>
      <c r="AB58" s="8">
        <v>269.15690000000001</v>
      </c>
      <c r="AD58" s="7"/>
    </row>
    <row r="59" spans="1:30" x14ac:dyDescent="0.25">
      <c r="A59" t="s">
        <v>32</v>
      </c>
      <c r="T59" s="8">
        <v>86.966577000000001</v>
      </c>
      <c r="U59" s="8">
        <v>55.054366000000002</v>
      </c>
      <c r="V59" s="8">
        <v>216.51724400000001</v>
      </c>
      <c r="W59" s="8">
        <v>176.33325099999999</v>
      </c>
      <c r="X59" s="8">
        <v>150.94756899999999</v>
      </c>
      <c r="Y59" s="8">
        <v>155.530688</v>
      </c>
      <c r="Z59" s="8">
        <v>246.99935400000001</v>
      </c>
      <c r="AA59" s="8">
        <v>295.23466000000002</v>
      </c>
      <c r="AB59" s="8">
        <v>100.719373</v>
      </c>
      <c r="AD59" s="7"/>
    </row>
    <row r="60" spans="1:30" x14ac:dyDescent="0.25">
      <c r="A60" t="s">
        <v>33</v>
      </c>
      <c r="T60" s="8">
        <v>308.70357899999999</v>
      </c>
      <c r="U60" s="8">
        <v>189.107665</v>
      </c>
      <c r="V60" s="8">
        <v>747.43920400000002</v>
      </c>
      <c r="W60" s="8">
        <v>963.46126500000003</v>
      </c>
      <c r="X60" s="8">
        <v>1316.0090299999999</v>
      </c>
      <c r="Y60" s="8">
        <v>1376.2936990000001</v>
      </c>
      <c r="Z60" s="8">
        <v>1700.06628</v>
      </c>
      <c r="AA60" s="8">
        <v>2250.7475319999999</v>
      </c>
      <c r="AB60" s="8">
        <v>942.58154100000002</v>
      </c>
      <c r="AD60" s="7"/>
    </row>
    <row r="61" spans="1:30" x14ac:dyDescent="0.25">
      <c r="A61" t="s">
        <v>34</v>
      </c>
      <c r="T61" s="8">
        <v>2.7173790000000002</v>
      </c>
      <c r="U61" s="8">
        <v>1.4511860000000001</v>
      </c>
      <c r="V61" s="8">
        <v>5.8648959999999999</v>
      </c>
      <c r="W61" s="8">
        <v>11.150302</v>
      </c>
      <c r="X61" s="8">
        <v>19.988790000000002</v>
      </c>
      <c r="Y61" s="8">
        <v>17.246994000000001</v>
      </c>
      <c r="Z61" s="8">
        <v>20.111844999999999</v>
      </c>
      <c r="AA61" s="8">
        <v>22.283564999999999</v>
      </c>
      <c r="AB61" s="8">
        <v>8.2529590000000006</v>
      </c>
      <c r="AD61" s="7"/>
    </row>
    <row r="62" spans="1:30" x14ac:dyDescent="0.25">
      <c r="A62" t="s">
        <v>35</v>
      </c>
      <c r="T62" s="8">
        <v>4.1325000000000001E-2</v>
      </c>
      <c r="U62" s="8">
        <v>0.27209800000000001</v>
      </c>
      <c r="V62" s="8">
        <v>1.275528</v>
      </c>
      <c r="W62" s="8">
        <v>0.62805800000000001</v>
      </c>
      <c r="X62" s="8">
        <v>0</v>
      </c>
      <c r="Y62" s="8">
        <v>0</v>
      </c>
      <c r="Z62" s="8">
        <v>0</v>
      </c>
      <c r="AA62" s="8">
        <v>2.7159689999999999</v>
      </c>
      <c r="AB62" s="8">
        <v>0.56094999999999995</v>
      </c>
      <c r="AD62" s="7"/>
    </row>
    <row r="63" spans="1:30" x14ac:dyDescent="0.25">
      <c r="A63" t="s">
        <v>36</v>
      </c>
      <c r="T63" s="8">
        <v>11.295442</v>
      </c>
      <c r="U63" s="8">
        <v>4.1268099999999999</v>
      </c>
      <c r="V63" s="8">
        <v>17.700873000000001</v>
      </c>
      <c r="W63" s="8">
        <v>33.177053000000001</v>
      </c>
      <c r="X63" s="8">
        <v>29.370965999999999</v>
      </c>
      <c r="Y63" s="8">
        <v>50.209622000000003</v>
      </c>
      <c r="Z63" s="8">
        <v>55.861654000000001</v>
      </c>
      <c r="AA63" s="8">
        <v>75.029880000000006</v>
      </c>
      <c r="AB63" s="8">
        <v>28.621162000000002</v>
      </c>
      <c r="AD63" s="7"/>
    </row>
    <row r="64" spans="1:30" x14ac:dyDescent="0.25">
      <c r="A64" t="s">
        <v>37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0.53028200000000003</v>
      </c>
      <c r="AA64" s="8">
        <v>1.06823</v>
      </c>
      <c r="AB64" s="8">
        <v>0.668825</v>
      </c>
      <c r="AD64" s="7"/>
    </row>
    <row r="65" spans="1:30" x14ac:dyDescent="0.25">
      <c r="A65" t="s">
        <v>38</v>
      </c>
      <c r="T65" s="8">
        <v>44.849176</v>
      </c>
      <c r="U65" s="8">
        <v>35.100560000000002</v>
      </c>
      <c r="V65" s="8">
        <v>104.08278799999999</v>
      </c>
      <c r="W65" s="8">
        <v>139.99789000000001</v>
      </c>
      <c r="X65" s="8">
        <v>171.29618199999999</v>
      </c>
      <c r="Y65" s="8">
        <v>119.994151</v>
      </c>
      <c r="Z65" s="8">
        <v>0</v>
      </c>
      <c r="AA65" s="8">
        <v>0</v>
      </c>
      <c r="AB65" s="8">
        <v>0</v>
      </c>
    </row>
    <row r="66" spans="1:30" x14ac:dyDescent="0.25">
      <c r="A66" t="s">
        <v>24</v>
      </c>
      <c r="T66" s="8">
        <v>7.5883770000000004</v>
      </c>
      <c r="U66" s="8">
        <v>4.1721599999999999</v>
      </c>
      <c r="V66" s="8">
        <v>14.2104</v>
      </c>
      <c r="W66" s="8">
        <v>26.084209000000001</v>
      </c>
      <c r="X66" s="8">
        <v>50.766705000000002</v>
      </c>
      <c r="Y66" s="8">
        <v>107.02315</v>
      </c>
      <c r="Z66" s="8">
        <v>131.157647</v>
      </c>
      <c r="AA66" s="8">
        <v>232.63361399999999</v>
      </c>
      <c r="AB66" s="8">
        <v>164.536574</v>
      </c>
      <c r="AD66" s="7"/>
    </row>
    <row r="67" spans="1:30" x14ac:dyDescent="0.25">
      <c r="A67" t="s">
        <v>39</v>
      </c>
      <c r="T67" s="8">
        <v>2.97892</v>
      </c>
      <c r="U67" s="8">
        <v>1.632584</v>
      </c>
      <c r="V67" s="8">
        <v>6.0492819999999998</v>
      </c>
      <c r="W67" s="8">
        <v>11.082725999999999</v>
      </c>
      <c r="X67" s="8">
        <v>14.183816</v>
      </c>
      <c r="Y67" s="8">
        <v>19.667407999999998</v>
      </c>
      <c r="Z67" s="8">
        <v>20.957803999999999</v>
      </c>
      <c r="AA67" s="8">
        <v>21.997508</v>
      </c>
      <c r="AB67" s="8">
        <v>11.046759</v>
      </c>
      <c r="AD67" s="7"/>
    </row>
    <row r="68" spans="1:30" x14ac:dyDescent="0.25">
      <c r="A68" t="s">
        <v>40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0.26268000000000002</v>
      </c>
      <c r="AB68" s="8">
        <v>0.14045299999999999</v>
      </c>
      <c r="AD68" s="7"/>
    </row>
    <row r="69" spans="1:30" x14ac:dyDescent="0.25">
      <c r="A69" t="s">
        <v>41</v>
      </c>
      <c r="T69" s="8">
        <v>3.952636</v>
      </c>
      <c r="U69" s="8">
        <v>2.1767789999999998</v>
      </c>
      <c r="V69" s="8">
        <v>4.3008730000000002</v>
      </c>
      <c r="W69" s="8">
        <v>9.9304170000000003</v>
      </c>
      <c r="X69" s="8">
        <v>20.422853</v>
      </c>
      <c r="Y69" s="8">
        <v>29.407004000000001</v>
      </c>
      <c r="Z69" s="8">
        <v>40.482787000000002</v>
      </c>
      <c r="AA69" s="8">
        <v>40.456308</v>
      </c>
      <c r="AB69" s="8">
        <v>22.087942000000002</v>
      </c>
      <c r="AD69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76EC8-3A61-4704-8205-9C859F9ABAD1}">
  <dimension ref="A1:D3"/>
  <sheetViews>
    <sheetView workbookViewId="0">
      <selection activeCell="C3" sqref="C3"/>
    </sheetView>
  </sheetViews>
  <sheetFormatPr defaultRowHeight="15" x14ac:dyDescent="0.25"/>
  <cols>
    <col min="1" max="4" width="25.7109375" style="3" customWidth="1"/>
    <col min="5" max="16384" width="9.140625" style="2"/>
  </cols>
  <sheetData>
    <row r="1" spans="1:4" ht="3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45" x14ac:dyDescent="0.25">
      <c r="A2" s="3" t="s">
        <v>43</v>
      </c>
      <c r="B2" s="3" t="s">
        <v>44</v>
      </c>
      <c r="C2" s="3" t="s">
        <v>48</v>
      </c>
    </row>
    <row r="3" spans="1:4" ht="75" x14ac:dyDescent="0.25">
      <c r="A3" s="3" t="s">
        <v>45</v>
      </c>
      <c r="B3" s="3" t="s">
        <v>46</v>
      </c>
      <c r="C3" s="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 Allocations</vt:lpstr>
      <vt:lpstr>LGU Shares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Montesa</dc:creator>
  <cp:lastModifiedBy>AJ Montesa</cp:lastModifiedBy>
  <dcterms:created xsi:type="dcterms:W3CDTF">2023-12-06T22:53:12Z</dcterms:created>
  <dcterms:modified xsi:type="dcterms:W3CDTF">2023-12-08T11:54:45Z</dcterms:modified>
</cp:coreProperties>
</file>