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480" windowHeight="9120"/>
  </bookViews>
  <sheets>
    <sheet name="SIR" sheetId="1" r:id="rId1"/>
  </sheets>
  <calcPr calcId="145621"/>
</workbook>
</file>

<file path=xl/calcChain.xml><?xml version="1.0" encoding="utf-8"?>
<calcChain xmlns="http://schemas.openxmlformats.org/spreadsheetml/2006/main">
  <c r="O7" i="1" l="1"/>
  <c r="B3" i="1" l="1"/>
  <c r="D3" i="1" s="1"/>
  <c r="E3" i="1"/>
  <c r="H3" i="1" s="1"/>
  <c r="I3" i="1"/>
  <c r="K3" i="1" s="1"/>
  <c r="O5" i="1"/>
  <c r="C4" i="1" l="1"/>
  <c r="B4" i="1" s="1"/>
  <c r="G4" i="1"/>
  <c r="F4" i="1"/>
  <c r="J4" i="1"/>
  <c r="I4" i="1" s="1"/>
  <c r="L3" i="1"/>
  <c r="E4" i="1" l="1"/>
  <c r="G5" i="1" s="1"/>
  <c r="K4" i="1"/>
  <c r="D4" i="1"/>
  <c r="J5" i="1" l="1"/>
  <c r="I5" i="1" s="1"/>
  <c r="L4" i="1"/>
  <c r="H4" i="1"/>
  <c r="C5" i="1"/>
  <c r="B5" i="1" s="1"/>
  <c r="K5" i="1"/>
  <c r="F5" i="1"/>
  <c r="D5" i="1" l="1"/>
  <c r="C6" i="1" s="1"/>
  <c r="E5" i="1"/>
  <c r="G6" i="1" l="1"/>
  <c r="H5" i="1"/>
  <c r="J6" i="1"/>
  <c r="I6" i="1" s="1"/>
  <c r="L5" i="1"/>
  <c r="F6" i="1"/>
  <c r="B6" i="1"/>
  <c r="K6" i="1" l="1"/>
  <c r="D6" i="1"/>
  <c r="E6" i="1"/>
  <c r="C7" i="1" l="1"/>
  <c r="B7" i="1" s="1"/>
  <c r="F7" i="1"/>
  <c r="J7" i="1"/>
  <c r="I7" i="1" s="1"/>
  <c r="H6" i="1"/>
  <c r="G7" i="1"/>
  <c r="L6" i="1"/>
  <c r="E7" i="1" l="1"/>
  <c r="J8" i="1" s="1"/>
  <c r="I8" i="1" s="1"/>
  <c r="K7" i="1"/>
  <c r="D7" i="1"/>
  <c r="C8" i="1" l="1"/>
  <c r="B8" i="1" s="1"/>
  <c r="L7" i="1"/>
  <c r="H7" i="1"/>
  <c r="G8" i="1"/>
  <c r="K8" i="1"/>
  <c r="F8" i="1"/>
  <c r="E8" i="1" l="1"/>
  <c r="G9" i="1" s="1"/>
  <c r="D8" i="1"/>
  <c r="C9" i="1" l="1"/>
  <c r="B9" i="1" s="1"/>
  <c r="J9" i="1"/>
  <c r="I9" i="1" s="1"/>
  <c r="K9" i="1" s="1"/>
  <c r="L8" i="1"/>
  <c r="H8" i="1"/>
  <c r="F9" i="1"/>
  <c r="E9" i="1" s="1"/>
  <c r="G10" i="1" l="1"/>
  <c r="J10" i="1"/>
  <c r="I10" i="1" s="1"/>
  <c r="H9" i="1"/>
  <c r="D9" i="1"/>
  <c r="C10" i="1" s="1"/>
  <c r="L9" i="1"/>
  <c r="K10" i="1" l="1"/>
  <c r="B10" i="1"/>
  <c r="F10" i="1"/>
  <c r="E10" i="1" s="1"/>
  <c r="J11" i="1" l="1"/>
  <c r="I11" i="1" s="1"/>
  <c r="G11" i="1"/>
  <c r="H10" i="1"/>
  <c r="D10" i="1"/>
  <c r="C11" i="1" s="1"/>
  <c r="L10" i="1"/>
  <c r="F11" i="1" l="1"/>
  <c r="E11" i="1" s="1"/>
  <c r="B11" i="1"/>
  <c r="K11" i="1"/>
  <c r="L11" i="1" l="1"/>
  <c r="D11" i="1"/>
  <c r="C12" i="1" s="1"/>
  <c r="G12" i="1"/>
  <c r="J12" i="1"/>
  <c r="I12" i="1" s="1"/>
  <c r="H11" i="1"/>
  <c r="K12" i="1" l="1"/>
  <c r="F12" i="1"/>
  <c r="E12" i="1" s="1"/>
  <c r="B12" i="1"/>
  <c r="D12" i="1" l="1"/>
  <c r="C13" i="1" s="1"/>
  <c r="L12" i="1"/>
  <c r="G13" i="1"/>
  <c r="J13" i="1"/>
  <c r="I13" i="1" s="1"/>
  <c r="H12" i="1"/>
  <c r="K13" i="1" l="1"/>
  <c r="F13" i="1"/>
  <c r="E13" i="1" s="1"/>
  <c r="B13" i="1"/>
  <c r="D13" i="1" l="1"/>
  <c r="C14" i="1" s="1"/>
  <c r="L13" i="1"/>
  <c r="H13" i="1"/>
  <c r="J14" i="1"/>
  <c r="I14" i="1" s="1"/>
  <c r="G14" i="1"/>
  <c r="K14" i="1" l="1"/>
  <c r="F14" i="1"/>
  <c r="E14" i="1" s="1"/>
  <c r="B14" i="1"/>
  <c r="G15" i="1" l="1"/>
  <c r="J15" i="1"/>
  <c r="I15" i="1" s="1"/>
  <c r="H14" i="1"/>
  <c r="L14" i="1"/>
  <c r="D14" i="1"/>
  <c r="C15" i="1" s="1"/>
  <c r="F15" i="1" l="1"/>
  <c r="E15" i="1" s="1"/>
  <c r="B15" i="1"/>
  <c r="K15" i="1"/>
  <c r="L15" i="1" l="1"/>
  <c r="D15" i="1"/>
  <c r="C16" i="1" s="1"/>
  <c r="G16" i="1"/>
  <c r="J16" i="1"/>
  <c r="I16" i="1" s="1"/>
  <c r="H15" i="1"/>
  <c r="K16" i="1" l="1"/>
  <c r="B16" i="1"/>
  <c r="F16" i="1"/>
  <c r="E16" i="1" s="1"/>
  <c r="G17" i="1" l="1"/>
  <c r="J17" i="1"/>
  <c r="I17" i="1" s="1"/>
  <c r="H16" i="1"/>
  <c r="D16" i="1"/>
  <c r="C17" i="1" s="1"/>
  <c r="L16" i="1"/>
  <c r="K17" i="1" l="1"/>
  <c r="F17" i="1"/>
  <c r="E17" i="1" s="1"/>
  <c r="B17" i="1"/>
  <c r="H17" i="1" l="1"/>
  <c r="G18" i="1"/>
  <c r="J18" i="1"/>
  <c r="I18" i="1" s="1"/>
  <c r="D17" i="1"/>
  <c r="C18" i="1" s="1"/>
  <c r="L17" i="1"/>
  <c r="F18" i="1" l="1"/>
  <c r="E18" i="1" s="1"/>
  <c r="B18" i="1"/>
  <c r="K18" i="1"/>
  <c r="L18" i="1" l="1"/>
  <c r="D18" i="1"/>
  <c r="C19" i="1" s="1"/>
  <c r="J19" i="1"/>
  <c r="I19" i="1" s="1"/>
  <c r="H18" i="1"/>
  <c r="G19" i="1"/>
  <c r="F19" i="1" l="1"/>
  <c r="E19" i="1" s="1"/>
  <c r="B19" i="1"/>
  <c r="K19" i="1"/>
  <c r="D19" i="1" l="1"/>
  <c r="C20" i="1" s="1"/>
  <c r="L19" i="1"/>
  <c r="G20" i="1"/>
  <c r="J20" i="1"/>
  <c r="I20" i="1" s="1"/>
  <c r="H19" i="1"/>
  <c r="K20" i="1" l="1"/>
  <c r="F20" i="1"/>
  <c r="E20" i="1" s="1"/>
  <c r="B20" i="1"/>
  <c r="G21" i="1" l="1"/>
  <c r="J21" i="1"/>
  <c r="I21" i="1" s="1"/>
  <c r="H20" i="1"/>
  <c r="L20" i="1"/>
  <c r="D20" i="1"/>
  <c r="C21" i="1" s="1"/>
  <c r="F21" i="1" l="1"/>
  <c r="E21" i="1" s="1"/>
  <c r="B21" i="1"/>
  <c r="K21" i="1"/>
  <c r="D21" i="1" l="1"/>
  <c r="C22" i="1" s="1"/>
  <c r="L21" i="1"/>
  <c r="G22" i="1"/>
  <c r="J22" i="1"/>
  <c r="I22" i="1" s="1"/>
  <c r="H21" i="1"/>
  <c r="K22" i="1" l="1"/>
  <c r="F22" i="1"/>
  <c r="E22" i="1" s="1"/>
  <c r="B22" i="1"/>
  <c r="D22" i="1" l="1"/>
  <c r="C23" i="1" s="1"/>
  <c r="L22" i="1"/>
  <c r="J23" i="1"/>
  <c r="I23" i="1" s="1"/>
  <c r="H22" i="1"/>
  <c r="G23" i="1"/>
  <c r="B23" i="1" l="1"/>
  <c r="F23" i="1"/>
  <c r="E23" i="1" s="1"/>
  <c r="K23" i="1"/>
  <c r="D23" i="1" l="1"/>
  <c r="C24" i="1" s="1"/>
  <c r="L23" i="1"/>
  <c r="G24" i="1"/>
  <c r="J24" i="1"/>
  <c r="I24" i="1" s="1"/>
  <c r="H23" i="1"/>
  <c r="K24" i="1" l="1"/>
  <c r="B24" i="1"/>
  <c r="F24" i="1"/>
  <c r="E24" i="1" s="1"/>
  <c r="D24" i="1" l="1"/>
  <c r="C25" i="1" s="1"/>
  <c r="L24" i="1"/>
  <c r="J25" i="1"/>
  <c r="I25" i="1" s="1"/>
  <c r="H24" i="1"/>
  <c r="G25" i="1"/>
  <c r="B25" i="1" l="1"/>
  <c r="F25" i="1"/>
  <c r="E25" i="1" s="1"/>
  <c r="K25" i="1"/>
  <c r="D25" i="1" l="1"/>
  <c r="C26" i="1" s="1"/>
  <c r="L25" i="1"/>
  <c r="H25" i="1"/>
  <c r="G26" i="1"/>
  <c r="J26" i="1"/>
  <c r="I26" i="1" s="1"/>
  <c r="K26" i="1" l="1"/>
  <c r="F26" i="1"/>
  <c r="E26" i="1" s="1"/>
  <c r="B26" i="1"/>
  <c r="J27" i="1" l="1"/>
  <c r="I27" i="1" s="1"/>
  <c r="H26" i="1"/>
  <c r="G27" i="1"/>
  <c r="D26" i="1"/>
  <c r="C27" i="1" s="1"/>
  <c r="L26" i="1"/>
  <c r="B27" i="1" l="1"/>
  <c r="F27" i="1"/>
  <c r="E27" i="1" s="1"/>
  <c r="K27" i="1"/>
  <c r="D27" i="1" l="1"/>
  <c r="C28" i="1" s="1"/>
  <c r="L27" i="1"/>
  <c r="G28" i="1"/>
  <c r="J28" i="1"/>
  <c r="I28" i="1" s="1"/>
  <c r="H27" i="1"/>
  <c r="K28" i="1" l="1"/>
  <c r="F28" i="1"/>
  <c r="E28" i="1" s="1"/>
  <c r="B28" i="1"/>
  <c r="J29" i="1" l="1"/>
  <c r="I29" i="1" s="1"/>
  <c r="H28" i="1"/>
  <c r="G29" i="1"/>
  <c r="L28" i="1"/>
  <c r="D28" i="1"/>
  <c r="C29" i="1" s="1"/>
  <c r="F29" i="1" l="1"/>
  <c r="E29" i="1" s="1"/>
  <c r="B29" i="1"/>
  <c r="K29" i="1"/>
  <c r="G30" i="1" l="1"/>
  <c r="J30" i="1"/>
  <c r="I30" i="1" s="1"/>
  <c r="H29" i="1"/>
  <c r="D29" i="1"/>
  <c r="C30" i="1" s="1"/>
  <c r="L29" i="1"/>
  <c r="F30" i="1" l="1"/>
  <c r="E30" i="1" s="1"/>
  <c r="B30" i="1"/>
  <c r="K30" i="1"/>
  <c r="L30" i="1" l="1"/>
  <c r="D30" i="1"/>
  <c r="C31" i="1" s="1"/>
  <c r="G31" i="1"/>
  <c r="J31" i="1"/>
  <c r="I31" i="1" s="1"/>
  <c r="H30" i="1"/>
  <c r="B31" i="1" l="1"/>
  <c r="F31" i="1"/>
  <c r="E31" i="1" s="1"/>
  <c r="K31" i="1"/>
  <c r="H31" i="1" l="1"/>
  <c r="G32" i="1"/>
  <c r="J32" i="1"/>
  <c r="I32" i="1" s="1"/>
  <c r="L31" i="1"/>
  <c r="D31" i="1"/>
  <c r="C32" i="1" s="1"/>
  <c r="K32" i="1" l="1"/>
  <c r="F32" i="1"/>
  <c r="E32" i="1" s="1"/>
  <c r="B32" i="1"/>
  <c r="J33" i="1" l="1"/>
  <c r="I33" i="1" s="1"/>
  <c r="H32" i="1"/>
  <c r="G33" i="1"/>
  <c r="L32" i="1"/>
  <c r="D32" i="1"/>
  <c r="C33" i="1" s="1"/>
  <c r="F33" i="1" l="1"/>
  <c r="E33" i="1" s="1"/>
  <c r="B33" i="1"/>
  <c r="K33" i="1"/>
  <c r="G34" i="1" l="1"/>
  <c r="J34" i="1"/>
  <c r="I34" i="1" s="1"/>
  <c r="H33" i="1"/>
  <c r="D33" i="1"/>
  <c r="C34" i="1" s="1"/>
  <c r="L33" i="1"/>
  <c r="B34" i="1" l="1"/>
  <c r="F34" i="1"/>
  <c r="E34" i="1" s="1"/>
  <c r="K34" i="1"/>
  <c r="J35" i="1" l="1"/>
  <c r="I35" i="1" s="1"/>
  <c r="H34" i="1"/>
  <c r="G35" i="1"/>
  <c r="D34" i="1"/>
  <c r="C35" i="1" s="1"/>
  <c r="L34" i="1"/>
  <c r="F35" i="1" l="1"/>
  <c r="E35" i="1" s="1"/>
  <c r="B35" i="1"/>
  <c r="K35" i="1"/>
  <c r="L35" i="1" l="1"/>
  <c r="D35" i="1"/>
  <c r="C36" i="1" s="1"/>
  <c r="H35" i="1"/>
  <c r="G36" i="1"/>
  <c r="J36" i="1"/>
  <c r="I36" i="1" s="1"/>
  <c r="K36" i="1" l="1"/>
  <c r="F36" i="1"/>
  <c r="E36" i="1" s="1"/>
  <c r="B36" i="1"/>
  <c r="G37" i="1" l="1"/>
  <c r="J37" i="1"/>
  <c r="I37" i="1" s="1"/>
  <c r="H36" i="1"/>
  <c r="D36" i="1"/>
  <c r="C37" i="1" s="1"/>
  <c r="L36" i="1"/>
  <c r="F37" i="1" l="1"/>
  <c r="E37" i="1" s="1"/>
  <c r="B37" i="1"/>
  <c r="K37" i="1"/>
  <c r="L37" i="1" l="1"/>
  <c r="D37" i="1"/>
  <c r="C38" i="1" s="1"/>
  <c r="H37" i="1"/>
  <c r="G38" i="1"/>
  <c r="J38" i="1"/>
  <c r="I38" i="1" s="1"/>
  <c r="K38" i="1" l="1"/>
  <c r="F38" i="1"/>
  <c r="E38" i="1" s="1"/>
  <c r="B38" i="1"/>
  <c r="G39" i="1" l="1"/>
  <c r="J39" i="1"/>
  <c r="I39" i="1" s="1"/>
  <c r="H38" i="1"/>
  <c r="D38" i="1"/>
  <c r="C39" i="1" s="1"/>
  <c r="L38" i="1"/>
  <c r="K39" i="1" l="1"/>
  <c r="F39" i="1"/>
  <c r="E39" i="1" s="1"/>
  <c r="B39" i="1"/>
  <c r="L39" i="1" l="1"/>
  <c r="D39" i="1"/>
  <c r="C40" i="1" s="1"/>
  <c r="H39" i="1"/>
  <c r="G40" i="1"/>
  <c r="J40" i="1"/>
  <c r="I40" i="1" s="1"/>
  <c r="B40" i="1" l="1"/>
  <c r="F40" i="1"/>
  <c r="E40" i="1" s="1"/>
  <c r="K40" i="1"/>
  <c r="J41" i="1" l="1"/>
  <c r="I41" i="1" s="1"/>
  <c r="H40" i="1"/>
  <c r="G41" i="1"/>
  <c r="L40" i="1"/>
  <c r="D40" i="1"/>
  <c r="C41" i="1" s="1"/>
  <c r="B41" i="1" l="1"/>
  <c r="F41" i="1"/>
  <c r="E41" i="1" s="1"/>
  <c r="K41" i="1"/>
  <c r="J42" i="1" l="1"/>
  <c r="I42" i="1" s="1"/>
  <c r="G42" i="1"/>
  <c r="H41" i="1"/>
  <c r="L41" i="1"/>
  <c r="D41" i="1"/>
  <c r="C42" i="1" s="1"/>
  <c r="B42" i="1" l="1"/>
  <c r="F42" i="1"/>
  <c r="E42" i="1" s="1"/>
  <c r="K42" i="1"/>
  <c r="H42" i="1" l="1"/>
  <c r="G43" i="1"/>
  <c r="J43" i="1"/>
  <c r="I43" i="1" s="1"/>
  <c r="D42" i="1"/>
  <c r="C43" i="1" s="1"/>
  <c r="L42" i="1"/>
  <c r="B43" i="1" l="1"/>
  <c r="F43" i="1"/>
  <c r="E43" i="1" s="1"/>
  <c r="K43" i="1"/>
  <c r="H43" i="1" l="1"/>
  <c r="G44" i="1"/>
  <c r="J44" i="1"/>
  <c r="I44" i="1" s="1"/>
  <c r="D43" i="1"/>
  <c r="C44" i="1" s="1"/>
  <c r="L43" i="1"/>
  <c r="B44" i="1" l="1"/>
  <c r="F44" i="1"/>
  <c r="E44" i="1" s="1"/>
  <c r="K44" i="1"/>
  <c r="G45" i="1" l="1"/>
  <c r="J45" i="1"/>
  <c r="I45" i="1" s="1"/>
  <c r="H44" i="1"/>
  <c r="D44" i="1"/>
  <c r="C45" i="1" s="1"/>
  <c r="L44" i="1"/>
  <c r="B45" i="1" l="1"/>
  <c r="F45" i="1"/>
  <c r="E45" i="1" s="1"/>
  <c r="K45" i="1"/>
  <c r="L45" i="1" l="1"/>
  <c r="D45" i="1"/>
  <c r="C46" i="1" s="1"/>
  <c r="G46" i="1"/>
  <c r="J46" i="1"/>
  <c r="I46" i="1" s="1"/>
  <c r="H45" i="1"/>
  <c r="B46" i="1" l="1"/>
  <c r="F46" i="1"/>
  <c r="E46" i="1" s="1"/>
  <c r="K46" i="1"/>
  <c r="H46" i="1" l="1"/>
  <c r="G47" i="1"/>
  <c r="J47" i="1"/>
  <c r="I47" i="1" s="1"/>
  <c r="D46" i="1"/>
  <c r="C47" i="1" s="1"/>
  <c r="L46" i="1"/>
  <c r="K47" i="1" l="1"/>
  <c r="B47" i="1"/>
  <c r="F47" i="1"/>
  <c r="E47" i="1" s="1"/>
  <c r="L47" i="1" l="1"/>
  <c r="D47" i="1"/>
  <c r="C48" i="1" s="1"/>
  <c r="G48" i="1"/>
  <c r="J48" i="1"/>
  <c r="I48" i="1" s="1"/>
  <c r="H47" i="1"/>
  <c r="B48" i="1" l="1"/>
  <c r="F48" i="1"/>
  <c r="E48" i="1" s="1"/>
  <c r="K48" i="1"/>
  <c r="H48" i="1" l="1"/>
  <c r="G49" i="1"/>
  <c r="J49" i="1"/>
  <c r="I49" i="1" s="1"/>
  <c r="D48" i="1"/>
  <c r="C49" i="1" s="1"/>
  <c r="L48" i="1"/>
  <c r="K49" i="1" l="1"/>
  <c r="B49" i="1"/>
  <c r="F49" i="1"/>
  <c r="E49" i="1" s="1"/>
  <c r="L49" i="1" l="1"/>
  <c r="D49" i="1"/>
  <c r="C50" i="1" s="1"/>
  <c r="G50" i="1"/>
  <c r="J50" i="1"/>
  <c r="I50" i="1" s="1"/>
  <c r="H49" i="1"/>
  <c r="K50" i="1" l="1"/>
  <c r="B50" i="1"/>
  <c r="F50" i="1"/>
  <c r="E50" i="1" s="1"/>
  <c r="D50" i="1" l="1"/>
  <c r="C51" i="1" s="1"/>
  <c r="L50" i="1"/>
  <c r="H50" i="1"/>
  <c r="G51" i="1"/>
  <c r="J51" i="1"/>
  <c r="I51" i="1" s="1"/>
  <c r="K51" i="1" l="1"/>
  <c r="F51" i="1"/>
  <c r="E51" i="1" s="1"/>
  <c r="B51" i="1"/>
  <c r="L51" i="1" l="1"/>
  <c r="D51" i="1"/>
  <c r="C52" i="1" s="1"/>
  <c r="G52" i="1"/>
  <c r="J52" i="1"/>
  <c r="I52" i="1" s="1"/>
  <c r="H51" i="1"/>
  <c r="K52" i="1" l="1"/>
  <c r="B52" i="1"/>
  <c r="F52" i="1"/>
  <c r="E52" i="1" s="1"/>
  <c r="D52" i="1" l="1"/>
  <c r="C53" i="1" s="1"/>
  <c r="L52" i="1"/>
  <c r="H52" i="1"/>
  <c r="G53" i="1"/>
  <c r="J53" i="1"/>
  <c r="I53" i="1" s="1"/>
  <c r="K53" i="1" l="1"/>
  <c r="B53" i="1"/>
  <c r="F53" i="1"/>
  <c r="E53" i="1" s="1"/>
  <c r="G54" i="1" l="1"/>
  <c r="J54" i="1"/>
  <c r="I54" i="1" s="1"/>
  <c r="H53" i="1"/>
  <c r="L53" i="1"/>
  <c r="D53" i="1"/>
  <c r="C54" i="1" s="1"/>
  <c r="B54" i="1" l="1"/>
  <c r="F54" i="1"/>
  <c r="E54" i="1" s="1"/>
  <c r="K54" i="1"/>
  <c r="H54" i="1" l="1"/>
  <c r="G55" i="1"/>
  <c r="J55" i="1"/>
  <c r="I55" i="1" s="1"/>
  <c r="D54" i="1"/>
  <c r="C55" i="1" s="1"/>
  <c r="L54" i="1"/>
  <c r="K55" i="1" l="1"/>
  <c r="F55" i="1"/>
  <c r="E55" i="1" s="1"/>
  <c r="B55" i="1"/>
  <c r="G56" i="1" l="1"/>
  <c r="J56" i="1"/>
  <c r="I56" i="1" s="1"/>
  <c r="H55" i="1"/>
  <c r="L55" i="1"/>
  <c r="D55" i="1"/>
  <c r="C56" i="1" s="1"/>
  <c r="B56" i="1" l="1"/>
  <c r="F56" i="1"/>
  <c r="E56" i="1" s="1"/>
  <c r="K56" i="1"/>
  <c r="H56" i="1" l="1"/>
  <c r="G57" i="1"/>
  <c r="J57" i="1"/>
  <c r="I57" i="1" s="1"/>
  <c r="D56" i="1"/>
  <c r="C57" i="1" s="1"/>
  <c r="L56" i="1"/>
  <c r="K57" i="1" l="1"/>
  <c r="B57" i="1"/>
  <c r="F57" i="1"/>
  <c r="E57" i="1" s="1"/>
  <c r="G58" i="1" l="1"/>
  <c r="J58" i="1"/>
  <c r="I58" i="1" s="1"/>
  <c r="H57" i="1"/>
  <c r="L57" i="1"/>
  <c r="D57" i="1"/>
  <c r="C58" i="1" s="1"/>
  <c r="B58" i="1" l="1"/>
  <c r="F58" i="1"/>
  <c r="E58" i="1" s="1"/>
  <c r="K58" i="1"/>
  <c r="H58" i="1" l="1"/>
  <c r="G59" i="1"/>
  <c r="J59" i="1"/>
  <c r="I59" i="1" s="1"/>
  <c r="D58" i="1"/>
  <c r="C59" i="1" s="1"/>
  <c r="L58" i="1"/>
  <c r="K59" i="1" l="1"/>
  <c r="B59" i="1"/>
  <c r="F59" i="1"/>
  <c r="E59" i="1" s="1"/>
  <c r="L59" i="1" l="1"/>
  <c r="D59" i="1"/>
  <c r="C60" i="1" s="1"/>
  <c r="G60" i="1"/>
  <c r="J60" i="1"/>
  <c r="I60" i="1" s="1"/>
  <c r="H59" i="1"/>
  <c r="K60" i="1" l="1"/>
  <c r="B60" i="1"/>
  <c r="F60" i="1"/>
  <c r="E60" i="1" s="1"/>
  <c r="H60" i="1" l="1"/>
  <c r="G61" i="1"/>
  <c r="J61" i="1"/>
  <c r="I61" i="1" s="1"/>
  <c r="D60" i="1"/>
  <c r="C61" i="1" s="1"/>
  <c r="L60" i="1"/>
  <c r="B61" i="1" l="1"/>
  <c r="F61" i="1"/>
  <c r="E61" i="1" s="1"/>
  <c r="K61" i="1"/>
  <c r="G62" i="1" l="1"/>
  <c r="J62" i="1"/>
  <c r="I62" i="1" s="1"/>
  <c r="H61" i="1"/>
  <c r="L61" i="1"/>
  <c r="D61" i="1"/>
  <c r="C62" i="1" s="1"/>
  <c r="B62" i="1" l="1"/>
  <c r="F62" i="1"/>
  <c r="E62" i="1" s="1"/>
  <c r="K62" i="1"/>
  <c r="G63" i="1" l="1"/>
  <c r="J63" i="1"/>
  <c r="I63" i="1" s="1"/>
  <c r="H62" i="1"/>
  <c r="L62" i="1"/>
  <c r="D62" i="1"/>
  <c r="C63" i="1" s="1"/>
  <c r="B63" i="1" l="1"/>
  <c r="F63" i="1"/>
  <c r="E63" i="1" s="1"/>
  <c r="K63" i="1"/>
  <c r="H63" i="1" l="1"/>
  <c r="G64" i="1"/>
  <c r="J64" i="1"/>
  <c r="I64" i="1" s="1"/>
  <c r="D63" i="1"/>
  <c r="C64" i="1" s="1"/>
  <c r="L63" i="1"/>
  <c r="K64" i="1" l="1"/>
  <c r="F64" i="1"/>
  <c r="E64" i="1" s="1"/>
  <c r="B64" i="1"/>
  <c r="G65" i="1" l="1"/>
  <c r="J65" i="1"/>
  <c r="I65" i="1" s="1"/>
  <c r="H64" i="1"/>
  <c r="L64" i="1"/>
  <c r="D64" i="1"/>
  <c r="C65" i="1" s="1"/>
  <c r="B65" i="1" l="1"/>
  <c r="F65" i="1"/>
  <c r="E65" i="1" s="1"/>
  <c r="K65" i="1"/>
  <c r="H65" i="1" l="1"/>
  <c r="G66" i="1"/>
  <c r="J66" i="1"/>
  <c r="I66" i="1" s="1"/>
  <c r="D65" i="1"/>
  <c r="C66" i="1" s="1"/>
  <c r="L65" i="1"/>
  <c r="K66" i="1" l="1"/>
  <c r="B66" i="1"/>
  <c r="F66" i="1"/>
  <c r="E66" i="1" s="1"/>
  <c r="L66" i="1" l="1"/>
  <c r="D66" i="1"/>
  <c r="C67" i="1" s="1"/>
  <c r="G67" i="1"/>
  <c r="J67" i="1"/>
  <c r="I67" i="1" s="1"/>
  <c r="H66" i="1"/>
  <c r="K67" i="1" l="1"/>
  <c r="B67" i="1"/>
  <c r="F67" i="1"/>
  <c r="E67" i="1" s="1"/>
  <c r="D67" i="1" l="1"/>
  <c r="C68" i="1" s="1"/>
  <c r="L67" i="1"/>
  <c r="H67" i="1"/>
  <c r="G68" i="1"/>
  <c r="J68" i="1"/>
  <c r="I68" i="1" s="1"/>
  <c r="K68" i="1" l="1"/>
  <c r="B68" i="1"/>
  <c r="F68" i="1"/>
  <c r="E68" i="1" s="1"/>
  <c r="G69" i="1" l="1"/>
  <c r="J69" i="1"/>
  <c r="I69" i="1" s="1"/>
  <c r="H68" i="1"/>
  <c r="L68" i="1"/>
  <c r="D68" i="1"/>
  <c r="C69" i="1" s="1"/>
  <c r="B69" i="1" l="1"/>
  <c r="F69" i="1"/>
  <c r="E69" i="1" s="1"/>
  <c r="K69" i="1"/>
  <c r="H69" i="1" l="1"/>
  <c r="G70" i="1"/>
  <c r="J70" i="1"/>
  <c r="I70" i="1" s="1"/>
  <c r="D69" i="1"/>
  <c r="C70" i="1" s="1"/>
  <c r="L69" i="1"/>
  <c r="B70" i="1" l="1"/>
  <c r="F70" i="1"/>
  <c r="E70" i="1" s="1"/>
  <c r="K70" i="1"/>
  <c r="G71" i="1" l="1"/>
  <c r="J71" i="1"/>
  <c r="I71" i="1" s="1"/>
  <c r="H70" i="1"/>
  <c r="L70" i="1"/>
  <c r="D70" i="1"/>
  <c r="C71" i="1" s="1"/>
  <c r="B71" i="1" l="1"/>
  <c r="F71" i="1"/>
  <c r="E71" i="1" s="1"/>
  <c r="K71" i="1"/>
  <c r="H71" i="1" l="1"/>
  <c r="G72" i="1"/>
  <c r="J72" i="1"/>
  <c r="I72" i="1" s="1"/>
  <c r="D71" i="1"/>
  <c r="C72" i="1" s="1"/>
  <c r="L71" i="1"/>
  <c r="K72" i="1" l="1"/>
  <c r="F72" i="1"/>
  <c r="E72" i="1" s="1"/>
  <c r="B72" i="1"/>
  <c r="G73" i="1" l="1"/>
  <c r="J73" i="1"/>
  <c r="I73" i="1" s="1"/>
  <c r="H72" i="1"/>
  <c r="L72" i="1"/>
  <c r="D72" i="1"/>
  <c r="C73" i="1" s="1"/>
  <c r="B73" i="1" l="1"/>
  <c r="F73" i="1"/>
  <c r="E73" i="1" s="1"/>
  <c r="K73" i="1"/>
  <c r="H73" i="1" l="1"/>
  <c r="G74" i="1"/>
  <c r="J74" i="1"/>
  <c r="I74" i="1" s="1"/>
  <c r="D73" i="1"/>
  <c r="C74" i="1" s="1"/>
  <c r="L73" i="1"/>
  <c r="K74" i="1" l="1"/>
  <c r="B74" i="1"/>
  <c r="F74" i="1"/>
  <c r="E74" i="1" s="1"/>
  <c r="G75" i="1" l="1"/>
  <c r="J75" i="1"/>
  <c r="I75" i="1" s="1"/>
  <c r="H74" i="1"/>
  <c r="L74" i="1"/>
  <c r="D74" i="1"/>
  <c r="C75" i="1" s="1"/>
  <c r="B75" i="1" l="1"/>
  <c r="F75" i="1"/>
  <c r="E75" i="1" s="1"/>
  <c r="K75" i="1"/>
  <c r="H75" i="1" l="1"/>
  <c r="G76" i="1"/>
  <c r="J76" i="1"/>
  <c r="I76" i="1" s="1"/>
  <c r="D75" i="1"/>
  <c r="C76" i="1" s="1"/>
  <c r="L75" i="1"/>
  <c r="K76" i="1" l="1"/>
  <c r="B76" i="1"/>
  <c r="F76" i="1"/>
  <c r="E76" i="1" s="1"/>
  <c r="L76" i="1" l="1"/>
  <c r="D76" i="1"/>
  <c r="C77" i="1" s="1"/>
  <c r="G77" i="1"/>
  <c r="J77" i="1"/>
  <c r="I77" i="1" s="1"/>
  <c r="H76" i="1"/>
  <c r="K77" i="1" l="1"/>
  <c r="B77" i="1"/>
  <c r="F77" i="1"/>
  <c r="E77" i="1" s="1"/>
  <c r="H77" i="1" l="1"/>
  <c r="G78" i="1"/>
  <c r="J78" i="1"/>
  <c r="I78" i="1" s="1"/>
  <c r="D77" i="1"/>
  <c r="C78" i="1" s="1"/>
  <c r="L77" i="1"/>
  <c r="K78" i="1" l="1"/>
  <c r="F78" i="1"/>
  <c r="E78" i="1" s="1"/>
  <c r="B78" i="1"/>
  <c r="L78" i="1" l="1"/>
  <c r="D78" i="1"/>
  <c r="C79" i="1" s="1"/>
  <c r="G79" i="1"/>
  <c r="J79" i="1"/>
  <c r="I79" i="1" s="1"/>
  <c r="H78" i="1"/>
  <c r="B79" i="1" l="1"/>
  <c r="F79" i="1"/>
  <c r="E79" i="1" s="1"/>
  <c r="K79" i="1"/>
  <c r="H79" i="1" l="1"/>
  <c r="G80" i="1"/>
  <c r="J80" i="1"/>
  <c r="I80" i="1" s="1"/>
  <c r="D79" i="1"/>
  <c r="C80" i="1" s="1"/>
  <c r="L79" i="1"/>
  <c r="K80" i="1" l="1"/>
  <c r="B80" i="1"/>
  <c r="F80" i="1"/>
  <c r="E80" i="1" s="1"/>
  <c r="G81" i="1" l="1"/>
  <c r="J81" i="1"/>
  <c r="I81" i="1" s="1"/>
  <c r="H80" i="1"/>
  <c r="L80" i="1"/>
  <c r="D80" i="1"/>
  <c r="C81" i="1" s="1"/>
  <c r="B81" i="1" l="1"/>
  <c r="F81" i="1"/>
  <c r="E81" i="1" s="1"/>
  <c r="K81" i="1"/>
  <c r="H81" i="1" l="1"/>
  <c r="G82" i="1"/>
  <c r="J82" i="1"/>
  <c r="I82" i="1" s="1"/>
  <c r="D81" i="1"/>
  <c r="C82" i="1" s="1"/>
  <c r="L81" i="1"/>
  <c r="B82" i="1" l="1"/>
  <c r="F82" i="1"/>
  <c r="E82" i="1" s="1"/>
  <c r="K82" i="1"/>
  <c r="G83" i="1" l="1"/>
  <c r="J83" i="1"/>
  <c r="I83" i="1" s="1"/>
  <c r="H82" i="1"/>
  <c r="L82" i="1"/>
  <c r="D82" i="1"/>
  <c r="C83" i="1" s="1"/>
  <c r="K83" i="1" l="1"/>
  <c r="B83" i="1"/>
  <c r="F83" i="1"/>
  <c r="E83" i="1" s="1"/>
  <c r="H83" i="1" l="1"/>
  <c r="G84" i="1"/>
  <c r="J84" i="1"/>
  <c r="I84" i="1" s="1"/>
  <c r="D83" i="1"/>
  <c r="C84" i="1" s="1"/>
  <c r="L83" i="1"/>
  <c r="K84" i="1" l="1"/>
  <c r="B84" i="1"/>
  <c r="F84" i="1"/>
  <c r="E84" i="1" s="1"/>
  <c r="G85" i="1" l="1"/>
  <c r="J85" i="1"/>
  <c r="I85" i="1" s="1"/>
  <c r="H84" i="1"/>
  <c r="L84" i="1"/>
  <c r="D84" i="1"/>
  <c r="C85" i="1" s="1"/>
  <c r="B85" i="1" l="1"/>
  <c r="F85" i="1"/>
  <c r="E85" i="1" s="1"/>
  <c r="K85" i="1"/>
  <c r="H85" i="1" l="1"/>
  <c r="G86" i="1"/>
  <c r="J86" i="1"/>
  <c r="I86" i="1" s="1"/>
  <c r="D85" i="1"/>
  <c r="C86" i="1" s="1"/>
  <c r="L85" i="1"/>
  <c r="K86" i="1" l="1"/>
  <c r="B86" i="1"/>
  <c r="F86" i="1"/>
  <c r="E86" i="1" s="1"/>
  <c r="G87" i="1" l="1"/>
  <c r="J87" i="1"/>
  <c r="I87" i="1" s="1"/>
  <c r="H86" i="1"/>
  <c r="L86" i="1"/>
  <c r="D86" i="1"/>
  <c r="C87" i="1" s="1"/>
  <c r="B87" i="1" l="1"/>
  <c r="F87" i="1"/>
  <c r="E87" i="1" s="1"/>
  <c r="K87" i="1"/>
  <c r="H87" i="1" l="1"/>
  <c r="G88" i="1"/>
  <c r="J88" i="1"/>
  <c r="I88" i="1" s="1"/>
  <c r="D87" i="1"/>
  <c r="C88" i="1" s="1"/>
  <c r="L87" i="1"/>
  <c r="K88" i="1" l="1"/>
  <c r="F88" i="1"/>
  <c r="E88" i="1" s="1"/>
  <c r="B88" i="1"/>
  <c r="G89" i="1" l="1"/>
  <c r="J89" i="1"/>
  <c r="I89" i="1" s="1"/>
  <c r="H88" i="1"/>
  <c r="L88" i="1"/>
  <c r="D88" i="1"/>
  <c r="C89" i="1" s="1"/>
  <c r="K89" i="1" l="1"/>
  <c r="B89" i="1"/>
  <c r="F89" i="1"/>
  <c r="E89" i="1" s="1"/>
  <c r="D89" i="1" l="1"/>
  <c r="C90" i="1" s="1"/>
  <c r="L89" i="1"/>
  <c r="H89" i="1"/>
  <c r="G90" i="1"/>
  <c r="J90" i="1"/>
  <c r="I90" i="1" s="1"/>
  <c r="K90" i="1" l="1"/>
  <c r="B90" i="1"/>
  <c r="F90" i="1"/>
  <c r="E90" i="1" s="1"/>
  <c r="G91" i="1" l="1"/>
  <c r="J91" i="1"/>
  <c r="I91" i="1" s="1"/>
  <c r="H90" i="1"/>
  <c r="L90" i="1"/>
  <c r="D90" i="1"/>
  <c r="C91" i="1" s="1"/>
  <c r="F91" i="1" l="1"/>
  <c r="E91" i="1" s="1"/>
  <c r="B91" i="1"/>
  <c r="K91" i="1"/>
  <c r="D91" i="1" l="1"/>
  <c r="C92" i="1" s="1"/>
  <c r="L91" i="1"/>
  <c r="H91" i="1"/>
  <c r="G92" i="1"/>
  <c r="J92" i="1"/>
  <c r="I92" i="1" s="1"/>
  <c r="K92" i="1" l="1"/>
  <c r="B92" i="1"/>
  <c r="F92" i="1"/>
  <c r="E92" i="1" s="1"/>
  <c r="G93" i="1" l="1"/>
  <c r="J93" i="1"/>
  <c r="I93" i="1" s="1"/>
  <c r="H92" i="1"/>
  <c r="L92" i="1"/>
  <c r="D92" i="1"/>
  <c r="C93" i="1" s="1"/>
  <c r="F93" i="1" l="1"/>
  <c r="E93" i="1" s="1"/>
  <c r="B93" i="1"/>
  <c r="K93" i="1"/>
  <c r="L93" i="1" l="1"/>
  <c r="D93" i="1"/>
  <c r="C94" i="1" s="1"/>
  <c r="G94" i="1"/>
  <c r="J94" i="1"/>
  <c r="I94" i="1" s="1"/>
  <c r="H93" i="1"/>
  <c r="K94" i="1" l="1"/>
  <c r="B94" i="1"/>
  <c r="F94" i="1"/>
  <c r="E94" i="1" s="1"/>
  <c r="G95" i="1" l="1"/>
  <c r="J95" i="1"/>
  <c r="I95" i="1" s="1"/>
  <c r="H94" i="1"/>
  <c r="L94" i="1"/>
  <c r="D94" i="1"/>
  <c r="C95" i="1" s="1"/>
  <c r="B95" i="1" l="1"/>
  <c r="F95" i="1"/>
  <c r="E95" i="1" s="1"/>
  <c r="K95" i="1"/>
  <c r="H95" i="1" l="1"/>
  <c r="G96" i="1"/>
  <c r="J96" i="1"/>
  <c r="I96" i="1" s="1"/>
  <c r="D95" i="1"/>
  <c r="C96" i="1" s="1"/>
  <c r="L95" i="1"/>
  <c r="K96" i="1" l="1"/>
  <c r="B96" i="1"/>
  <c r="F96" i="1"/>
  <c r="E96" i="1" s="1"/>
  <c r="G97" i="1" l="1"/>
  <c r="J97" i="1"/>
  <c r="I97" i="1" s="1"/>
  <c r="H96" i="1"/>
  <c r="L96" i="1"/>
  <c r="D96" i="1"/>
  <c r="C97" i="1" s="1"/>
  <c r="B97" i="1" l="1"/>
  <c r="F97" i="1"/>
  <c r="E97" i="1" s="1"/>
  <c r="K97" i="1"/>
  <c r="H97" i="1" l="1"/>
  <c r="G98" i="1"/>
  <c r="J98" i="1"/>
  <c r="I98" i="1" s="1"/>
  <c r="D97" i="1"/>
  <c r="C98" i="1" s="1"/>
  <c r="L97" i="1"/>
  <c r="K98" i="1" l="1"/>
  <c r="B98" i="1"/>
  <c r="F98" i="1"/>
  <c r="E98" i="1" s="1"/>
  <c r="L98" i="1" l="1"/>
  <c r="D98" i="1"/>
  <c r="C99" i="1" s="1"/>
  <c r="G99" i="1"/>
  <c r="J99" i="1"/>
  <c r="I99" i="1" s="1"/>
  <c r="H98" i="1"/>
  <c r="B99" i="1" l="1"/>
  <c r="F99" i="1"/>
  <c r="E99" i="1" s="1"/>
  <c r="K99" i="1"/>
  <c r="H99" i="1" l="1"/>
  <c r="G100" i="1"/>
  <c r="J100" i="1"/>
  <c r="I100" i="1" s="1"/>
  <c r="D99" i="1"/>
  <c r="C100" i="1" s="1"/>
  <c r="L99" i="1"/>
  <c r="K100" i="1" l="1"/>
  <c r="B100" i="1"/>
  <c r="F100" i="1"/>
  <c r="E100" i="1" s="1"/>
  <c r="G101" i="1" l="1"/>
  <c r="J101" i="1"/>
  <c r="I101" i="1" s="1"/>
  <c r="H100" i="1"/>
  <c r="L100" i="1"/>
  <c r="D100" i="1"/>
  <c r="C101" i="1" s="1"/>
  <c r="B101" i="1" l="1"/>
  <c r="F101" i="1"/>
  <c r="E101" i="1" s="1"/>
  <c r="K101" i="1"/>
  <c r="H101" i="1" l="1"/>
  <c r="G102" i="1"/>
  <c r="J102" i="1"/>
  <c r="I102" i="1" s="1"/>
  <c r="D101" i="1"/>
  <c r="C102" i="1" s="1"/>
  <c r="L101" i="1"/>
  <c r="K102" i="1" l="1"/>
  <c r="B102" i="1"/>
  <c r="F102" i="1"/>
  <c r="E102" i="1" s="1"/>
  <c r="L102" i="1" l="1"/>
  <c r="D102" i="1"/>
  <c r="C103" i="1" s="1"/>
  <c r="G103" i="1"/>
  <c r="J103" i="1"/>
  <c r="I103" i="1" s="1"/>
  <c r="H102" i="1"/>
  <c r="K103" i="1" l="1"/>
  <c r="B103" i="1"/>
  <c r="F103" i="1"/>
  <c r="E103" i="1" s="1"/>
  <c r="H103" i="1" l="1"/>
  <c r="G104" i="1"/>
  <c r="J104" i="1"/>
  <c r="I104" i="1" s="1"/>
  <c r="D103" i="1"/>
  <c r="C104" i="1" s="1"/>
  <c r="L103" i="1"/>
  <c r="F104" i="1" l="1"/>
  <c r="E104" i="1" s="1"/>
  <c r="B104" i="1"/>
  <c r="K104" i="1"/>
  <c r="L104" i="1" l="1"/>
  <c r="D104" i="1"/>
  <c r="C105" i="1" s="1"/>
  <c r="G105" i="1"/>
  <c r="J105" i="1"/>
  <c r="I105" i="1" s="1"/>
  <c r="H104" i="1"/>
  <c r="B105" i="1" l="1"/>
  <c r="F105" i="1"/>
  <c r="E105" i="1" s="1"/>
  <c r="K105" i="1"/>
  <c r="H105" i="1" l="1"/>
  <c r="G106" i="1"/>
  <c r="J106" i="1"/>
  <c r="I106" i="1" s="1"/>
  <c r="D105" i="1"/>
  <c r="C106" i="1" s="1"/>
  <c r="L105" i="1"/>
  <c r="B106" i="1" l="1"/>
  <c r="F106" i="1"/>
  <c r="E106" i="1" s="1"/>
  <c r="K106" i="1"/>
  <c r="G107" i="1" l="1"/>
  <c r="J107" i="1"/>
  <c r="I107" i="1" s="1"/>
  <c r="H106" i="1"/>
  <c r="L106" i="1"/>
  <c r="D106" i="1"/>
  <c r="C107" i="1" s="1"/>
  <c r="B107" i="1" l="1"/>
  <c r="F107" i="1"/>
  <c r="E107" i="1" s="1"/>
  <c r="K107" i="1"/>
  <c r="H107" i="1" l="1"/>
  <c r="G108" i="1"/>
  <c r="J108" i="1"/>
  <c r="I108" i="1" s="1"/>
  <c r="D107" i="1"/>
  <c r="C108" i="1" s="1"/>
  <c r="L107" i="1"/>
  <c r="K108" i="1" l="1"/>
  <c r="B108" i="1"/>
  <c r="F108" i="1"/>
  <c r="E108" i="1" s="1"/>
  <c r="L108" i="1" l="1"/>
  <c r="D108" i="1"/>
  <c r="C109" i="1" s="1"/>
  <c r="G109" i="1"/>
  <c r="J109" i="1"/>
  <c r="I109" i="1" s="1"/>
  <c r="H108" i="1"/>
  <c r="K109" i="1" l="1"/>
  <c r="F109" i="1"/>
  <c r="E109" i="1" s="1"/>
  <c r="B109" i="1"/>
  <c r="H109" i="1" l="1"/>
  <c r="G110" i="1"/>
  <c r="J110" i="1"/>
  <c r="I110" i="1" s="1"/>
  <c r="D109" i="1"/>
  <c r="C110" i="1" s="1"/>
  <c r="L109" i="1"/>
  <c r="K110" i="1" l="1"/>
  <c r="B110" i="1"/>
  <c r="F110" i="1"/>
  <c r="E110" i="1" s="1"/>
  <c r="G111" i="1" l="1"/>
  <c r="J111" i="1"/>
  <c r="I111" i="1" s="1"/>
  <c r="H110" i="1"/>
  <c r="L110" i="1"/>
  <c r="D110" i="1"/>
  <c r="C111" i="1" s="1"/>
  <c r="B111" i="1" l="1"/>
  <c r="F111" i="1"/>
  <c r="E111" i="1" s="1"/>
  <c r="K111" i="1"/>
  <c r="H111" i="1" l="1"/>
  <c r="G112" i="1"/>
  <c r="J112" i="1"/>
  <c r="I112" i="1" s="1"/>
  <c r="D111" i="1"/>
  <c r="C112" i="1" s="1"/>
  <c r="L111" i="1"/>
  <c r="K112" i="1" l="1"/>
  <c r="B112" i="1"/>
  <c r="F112" i="1"/>
  <c r="E112" i="1" s="1"/>
  <c r="L112" i="1" l="1"/>
  <c r="D112" i="1"/>
  <c r="C113" i="1" s="1"/>
  <c r="G113" i="1"/>
  <c r="J113" i="1"/>
  <c r="I113" i="1" s="1"/>
  <c r="H112" i="1"/>
  <c r="F113" i="1" l="1"/>
  <c r="E113" i="1" s="1"/>
  <c r="B113" i="1"/>
  <c r="K113" i="1"/>
  <c r="D113" i="1" l="1"/>
  <c r="C114" i="1" s="1"/>
  <c r="L113" i="1"/>
  <c r="H113" i="1"/>
  <c r="G114" i="1"/>
  <c r="J114" i="1"/>
  <c r="I114" i="1" s="1"/>
  <c r="K114" i="1" l="1"/>
  <c r="B114" i="1"/>
  <c r="F114" i="1"/>
  <c r="E114" i="1" s="1"/>
  <c r="L114" i="1" l="1"/>
  <c r="D114" i="1"/>
  <c r="C115" i="1" s="1"/>
  <c r="G115" i="1"/>
  <c r="J115" i="1"/>
  <c r="I115" i="1" s="1"/>
  <c r="H114" i="1"/>
  <c r="K115" i="1" l="1"/>
  <c r="F115" i="1"/>
  <c r="E115" i="1" s="1"/>
  <c r="B115" i="1"/>
  <c r="H115" i="1" l="1"/>
  <c r="G116" i="1"/>
  <c r="J116" i="1"/>
  <c r="I116" i="1" s="1"/>
  <c r="D115" i="1"/>
  <c r="C116" i="1" s="1"/>
  <c r="L115" i="1"/>
  <c r="K116" i="1" l="1"/>
  <c r="B116" i="1"/>
  <c r="F116" i="1"/>
  <c r="E116" i="1" s="1"/>
  <c r="L116" i="1" l="1"/>
  <c r="D116" i="1"/>
  <c r="C117" i="1" s="1"/>
  <c r="G117" i="1"/>
  <c r="J117" i="1"/>
  <c r="I117" i="1" s="1"/>
  <c r="H116" i="1"/>
  <c r="F117" i="1" l="1"/>
  <c r="E117" i="1" s="1"/>
  <c r="B117" i="1"/>
  <c r="K117" i="1"/>
  <c r="D117" i="1" l="1"/>
  <c r="C118" i="1" s="1"/>
  <c r="L117" i="1"/>
  <c r="H117" i="1"/>
  <c r="G118" i="1"/>
  <c r="J118" i="1"/>
  <c r="I118" i="1" s="1"/>
  <c r="K118" i="1" l="1"/>
  <c r="B118" i="1"/>
  <c r="F118" i="1"/>
  <c r="E118" i="1" s="1"/>
  <c r="G119" i="1" l="1"/>
  <c r="J119" i="1"/>
  <c r="I119" i="1" s="1"/>
  <c r="H118" i="1"/>
  <c r="L118" i="1"/>
  <c r="D118" i="1"/>
  <c r="C119" i="1" s="1"/>
  <c r="K119" i="1" l="1"/>
  <c r="F119" i="1"/>
  <c r="E119" i="1" s="1"/>
  <c r="B119" i="1"/>
  <c r="D119" i="1" l="1"/>
  <c r="C120" i="1" s="1"/>
  <c r="L119" i="1"/>
  <c r="H119" i="1"/>
  <c r="G120" i="1"/>
  <c r="J120" i="1"/>
  <c r="I120" i="1" s="1"/>
  <c r="K120" i="1" l="1"/>
  <c r="B120" i="1"/>
  <c r="F120" i="1"/>
  <c r="E120" i="1" s="1"/>
  <c r="G121" i="1" l="1"/>
  <c r="J121" i="1"/>
  <c r="I121" i="1" s="1"/>
  <c r="H120" i="1"/>
  <c r="L120" i="1"/>
  <c r="D120" i="1"/>
  <c r="C121" i="1" s="1"/>
  <c r="F121" i="1" l="1"/>
  <c r="E121" i="1" s="1"/>
  <c r="B121" i="1"/>
  <c r="K121" i="1"/>
  <c r="D121" i="1" l="1"/>
  <c r="C122" i="1" s="1"/>
  <c r="L121" i="1"/>
  <c r="H121" i="1"/>
  <c r="G122" i="1"/>
  <c r="J122" i="1"/>
  <c r="I122" i="1" s="1"/>
  <c r="K122" i="1" l="1"/>
  <c r="B122" i="1"/>
  <c r="F122" i="1"/>
  <c r="E122" i="1" s="1"/>
  <c r="L122" i="1" l="1"/>
  <c r="D122" i="1"/>
  <c r="C123" i="1" s="1"/>
  <c r="G123" i="1"/>
  <c r="J123" i="1"/>
  <c r="I123" i="1" s="1"/>
  <c r="H122" i="1"/>
  <c r="K123" i="1" l="1"/>
  <c r="F123" i="1"/>
  <c r="E123" i="1" s="1"/>
  <c r="B123" i="1"/>
  <c r="H123" i="1" l="1"/>
  <c r="G124" i="1"/>
  <c r="J124" i="1"/>
  <c r="I124" i="1" s="1"/>
  <c r="D123" i="1"/>
  <c r="C124" i="1" s="1"/>
  <c r="L123" i="1"/>
  <c r="B124" i="1" l="1"/>
  <c r="F124" i="1"/>
  <c r="E124" i="1" s="1"/>
  <c r="K124" i="1"/>
  <c r="G125" i="1" l="1"/>
  <c r="J125" i="1"/>
  <c r="I125" i="1" s="1"/>
  <c r="H124" i="1"/>
  <c r="L124" i="1"/>
  <c r="D124" i="1"/>
  <c r="C125" i="1" s="1"/>
  <c r="F125" i="1" l="1"/>
  <c r="E125" i="1" s="1"/>
  <c r="B125" i="1"/>
  <c r="K125" i="1"/>
  <c r="D125" i="1" l="1"/>
  <c r="C126" i="1" s="1"/>
  <c r="L125" i="1"/>
  <c r="H125" i="1"/>
  <c r="G126" i="1"/>
  <c r="J126" i="1"/>
  <c r="I126" i="1" s="1"/>
  <c r="K126" i="1" l="1"/>
  <c r="B126" i="1"/>
  <c r="F126" i="1"/>
  <c r="E126" i="1" s="1"/>
  <c r="G127" i="1" l="1"/>
  <c r="J127" i="1"/>
  <c r="I127" i="1" s="1"/>
  <c r="H126" i="1"/>
  <c r="L126" i="1"/>
  <c r="D126" i="1"/>
  <c r="C127" i="1" s="1"/>
  <c r="F127" i="1" l="1"/>
  <c r="E127" i="1" s="1"/>
  <c r="B127" i="1"/>
  <c r="K127" i="1"/>
  <c r="D127" i="1" l="1"/>
  <c r="C128" i="1" s="1"/>
  <c r="L127" i="1"/>
  <c r="H127" i="1"/>
  <c r="G128" i="1"/>
  <c r="J128" i="1"/>
  <c r="I128" i="1" s="1"/>
  <c r="K128" i="1" l="1"/>
  <c r="B128" i="1"/>
  <c r="F128" i="1"/>
  <c r="E128" i="1" s="1"/>
  <c r="G129" i="1" l="1"/>
  <c r="J129" i="1"/>
  <c r="I129" i="1" s="1"/>
  <c r="H128" i="1"/>
  <c r="L128" i="1"/>
  <c r="D128" i="1"/>
  <c r="C129" i="1" s="1"/>
  <c r="F129" i="1" l="1"/>
  <c r="E129" i="1" s="1"/>
  <c r="B129" i="1"/>
  <c r="K129" i="1"/>
  <c r="D129" i="1" l="1"/>
  <c r="C130" i="1" s="1"/>
  <c r="L129" i="1"/>
  <c r="H129" i="1"/>
  <c r="G130" i="1"/>
  <c r="J130" i="1"/>
  <c r="I130" i="1" s="1"/>
  <c r="K130" i="1" l="1"/>
  <c r="B130" i="1"/>
  <c r="F130" i="1"/>
  <c r="E130" i="1" s="1"/>
  <c r="G131" i="1" l="1"/>
  <c r="J131" i="1"/>
  <c r="I131" i="1" s="1"/>
  <c r="H130" i="1"/>
  <c r="L130" i="1"/>
  <c r="D130" i="1"/>
  <c r="C131" i="1" s="1"/>
  <c r="F131" i="1" l="1"/>
  <c r="E131" i="1" s="1"/>
  <c r="B131" i="1"/>
  <c r="K131" i="1"/>
  <c r="D131" i="1" l="1"/>
  <c r="C132" i="1" s="1"/>
  <c r="L131" i="1"/>
  <c r="H131" i="1"/>
  <c r="G132" i="1"/>
  <c r="J132" i="1"/>
  <c r="I132" i="1" s="1"/>
  <c r="K132" i="1" l="1"/>
  <c r="B132" i="1"/>
  <c r="F132" i="1"/>
  <c r="E132" i="1" s="1"/>
  <c r="G133" i="1" l="1"/>
  <c r="J133" i="1"/>
  <c r="I133" i="1" s="1"/>
  <c r="H132" i="1"/>
  <c r="L132" i="1"/>
  <c r="D132" i="1"/>
  <c r="C133" i="1" s="1"/>
  <c r="F133" i="1" l="1"/>
  <c r="E133" i="1" s="1"/>
  <c r="B133" i="1"/>
  <c r="K133" i="1"/>
  <c r="H133" i="1" l="1"/>
  <c r="G134" i="1"/>
  <c r="J134" i="1"/>
  <c r="I134" i="1" s="1"/>
  <c r="D133" i="1"/>
  <c r="C134" i="1" s="1"/>
  <c r="L133" i="1"/>
  <c r="K134" i="1" l="1"/>
  <c r="B134" i="1"/>
  <c r="F134" i="1"/>
  <c r="E134" i="1" s="1"/>
  <c r="L134" i="1" l="1"/>
  <c r="D134" i="1"/>
  <c r="C135" i="1" s="1"/>
  <c r="G135" i="1"/>
  <c r="J135" i="1"/>
  <c r="I135" i="1" s="1"/>
  <c r="H134" i="1"/>
  <c r="F135" i="1" l="1"/>
  <c r="E135" i="1" s="1"/>
  <c r="B135" i="1"/>
  <c r="K135" i="1"/>
  <c r="D135" i="1" l="1"/>
  <c r="C136" i="1" s="1"/>
  <c r="L135" i="1"/>
  <c r="H135" i="1"/>
  <c r="G136" i="1"/>
  <c r="J136" i="1"/>
  <c r="I136" i="1" s="1"/>
  <c r="K136" i="1" l="1"/>
  <c r="B136" i="1"/>
  <c r="F136" i="1"/>
  <c r="E136" i="1" s="1"/>
  <c r="G137" i="1" l="1"/>
  <c r="J137" i="1"/>
  <c r="I137" i="1" s="1"/>
  <c r="H136" i="1"/>
  <c r="L136" i="1"/>
  <c r="D136" i="1"/>
  <c r="C137" i="1" s="1"/>
  <c r="F137" i="1" l="1"/>
  <c r="E137" i="1" s="1"/>
  <c r="B137" i="1"/>
  <c r="K137" i="1"/>
  <c r="D137" i="1" l="1"/>
  <c r="C138" i="1" s="1"/>
  <c r="L137" i="1"/>
  <c r="H137" i="1"/>
  <c r="G138" i="1"/>
  <c r="J138" i="1"/>
  <c r="I138" i="1" s="1"/>
  <c r="K138" i="1" l="1"/>
  <c r="B138" i="1"/>
  <c r="F138" i="1"/>
  <c r="E138" i="1" s="1"/>
  <c r="L138" i="1" l="1"/>
  <c r="D138" i="1"/>
  <c r="C139" i="1" s="1"/>
  <c r="G139" i="1"/>
  <c r="J139" i="1"/>
  <c r="I139" i="1" s="1"/>
  <c r="H138" i="1"/>
  <c r="F139" i="1" l="1"/>
  <c r="E139" i="1" s="1"/>
  <c r="B139" i="1"/>
  <c r="K139" i="1"/>
  <c r="D139" i="1" l="1"/>
  <c r="C140" i="1" s="1"/>
  <c r="L139" i="1"/>
  <c r="H139" i="1"/>
  <c r="G140" i="1"/>
  <c r="J140" i="1"/>
  <c r="I140" i="1" s="1"/>
  <c r="K140" i="1" l="1"/>
  <c r="B140" i="1"/>
  <c r="F140" i="1"/>
  <c r="E140" i="1" s="1"/>
  <c r="G141" i="1" l="1"/>
  <c r="J141" i="1"/>
  <c r="I141" i="1" s="1"/>
  <c r="H140" i="1"/>
  <c r="L140" i="1"/>
  <c r="D140" i="1"/>
  <c r="C141" i="1" s="1"/>
  <c r="F141" i="1" l="1"/>
  <c r="E141" i="1" s="1"/>
  <c r="B141" i="1"/>
  <c r="K141" i="1"/>
  <c r="D141" i="1" l="1"/>
  <c r="C142" i="1" s="1"/>
  <c r="L141" i="1"/>
  <c r="H141" i="1"/>
  <c r="G142" i="1"/>
  <c r="J142" i="1"/>
  <c r="I142" i="1" s="1"/>
  <c r="K142" i="1" l="1"/>
  <c r="B142" i="1"/>
  <c r="F142" i="1"/>
  <c r="E142" i="1" s="1"/>
  <c r="G143" i="1" l="1"/>
  <c r="J143" i="1"/>
  <c r="I143" i="1" s="1"/>
  <c r="H142" i="1"/>
  <c r="L142" i="1"/>
  <c r="D142" i="1"/>
  <c r="C143" i="1" s="1"/>
  <c r="F143" i="1" l="1"/>
  <c r="E143" i="1" s="1"/>
  <c r="B143" i="1"/>
  <c r="K143" i="1"/>
  <c r="D143" i="1" l="1"/>
  <c r="C144" i="1" s="1"/>
  <c r="L143" i="1"/>
  <c r="H143" i="1"/>
  <c r="G144" i="1"/>
  <c r="J144" i="1"/>
  <c r="I144" i="1" s="1"/>
  <c r="K144" i="1" l="1"/>
  <c r="B144" i="1"/>
  <c r="F144" i="1"/>
  <c r="E144" i="1" s="1"/>
  <c r="L144" i="1" l="1"/>
  <c r="D144" i="1"/>
  <c r="C145" i="1" s="1"/>
  <c r="G145" i="1"/>
  <c r="J145" i="1"/>
  <c r="I145" i="1" s="1"/>
  <c r="H144" i="1"/>
  <c r="F145" i="1" l="1"/>
  <c r="E145" i="1" s="1"/>
  <c r="B145" i="1"/>
  <c r="K145" i="1"/>
  <c r="D145" i="1" l="1"/>
  <c r="C146" i="1" s="1"/>
  <c r="L145" i="1"/>
  <c r="H145" i="1"/>
  <c r="G146" i="1"/>
  <c r="J146" i="1"/>
  <c r="I146" i="1" s="1"/>
  <c r="K146" i="1" l="1"/>
  <c r="B146" i="1"/>
  <c r="F146" i="1"/>
  <c r="E146" i="1" s="1"/>
  <c r="L146" i="1" l="1"/>
  <c r="D146" i="1"/>
  <c r="C147" i="1" s="1"/>
  <c r="G147" i="1"/>
  <c r="J147" i="1"/>
  <c r="I147" i="1" s="1"/>
  <c r="H146" i="1"/>
  <c r="K147" i="1" l="1"/>
  <c r="F147" i="1"/>
  <c r="E147" i="1" s="1"/>
  <c r="B147" i="1"/>
  <c r="D147" i="1" l="1"/>
  <c r="C148" i="1" s="1"/>
  <c r="L147" i="1"/>
  <c r="H147" i="1"/>
  <c r="G148" i="1"/>
  <c r="J148" i="1"/>
  <c r="I148" i="1" s="1"/>
  <c r="K148" i="1" l="1"/>
  <c r="B148" i="1"/>
  <c r="F148" i="1"/>
  <c r="E148" i="1" s="1"/>
  <c r="L148" i="1" l="1"/>
  <c r="D148" i="1"/>
  <c r="C149" i="1" s="1"/>
  <c r="G149" i="1"/>
  <c r="J149" i="1"/>
  <c r="I149" i="1" s="1"/>
  <c r="H148" i="1"/>
  <c r="F149" i="1" l="1"/>
  <c r="E149" i="1" s="1"/>
  <c r="B149" i="1"/>
  <c r="K149" i="1"/>
  <c r="D149" i="1" l="1"/>
  <c r="C150" i="1" s="1"/>
  <c r="L149" i="1"/>
  <c r="H149" i="1"/>
  <c r="G150" i="1"/>
  <c r="J150" i="1"/>
  <c r="I150" i="1" s="1"/>
  <c r="K150" i="1" l="1"/>
  <c r="B150" i="1"/>
  <c r="F150" i="1"/>
  <c r="E150" i="1" s="1"/>
  <c r="L150" i="1" l="1"/>
  <c r="D150" i="1"/>
  <c r="C151" i="1" s="1"/>
  <c r="G151" i="1"/>
  <c r="J151" i="1"/>
  <c r="I151" i="1" s="1"/>
  <c r="H150" i="1"/>
  <c r="K151" i="1" l="1"/>
  <c r="F151" i="1"/>
  <c r="E151" i="1" s="1"/>
  <c r="B151" i="1"/>
  <c r="H151" i="1" l="1"/>
  <c r="G152" i="1"/>
  <c r="J152" i="1"/>
  <c r="I152" i="1" s="1"/>
  <c r="D151" i="1"/>
  <c r="C152" i="1" s="1"/>
  <c r="L151" i="1"/>
  <c r="K152" i="1" l="1"/>
  <c r="B152" i="1"/>
  <c r="F152" i="1"/>
  <c r="E152" i="1" s="1"/>
  <c r="G153" i="1" l="1"/>
  <c r="J153" i="1"/>
  <c r="I153" i="1" s="1"/>
  <c r="H152" i="1"/>
  <c r="L152" i="1"/>
  <c r="D152" i="1"/>
  <c r="C153" i="1" s="1"/>
  <c r="F153" i="1" l="1"/>
  <c r="E153" i="1" s="1"/>
  <c r="B153" i="1"/>
  <c r="K153" i="1"/>
  <c r="D153" i="1" l="1"/>
  <c r="C154" i="1" s="1"/>
  <c r="L153" i="1"/>
  <c r="H153" i="1"/>
  <c r="G154" i="1"/>
  <c r="J154" i="1"/>
  <c r="I154" i="1" s="1"/>
  <c r="K154" i="1" l="1"/>
  <c r="B154" i="1"/>
  <c r="F154" i="1"/>
  <c r="E154" i="1" s="1"/>
  <c r="G155" i="1" l="1"/>
  <c r="J155" i="1"/>
  <c r="I155" i="1" s="1"/>
  <c r="H154" i="1"/>
  <c r="L154" i="1"/>
  <c r="D154" i="1"/>
  <c r="C155" i="1" s="1"/>
  <c r="F155" i="1" l="1"/>
  <c r="E155" i="1" s="1"/>
  <c r="B155" i="1"/>
  <c r="K155" i="1"/>
  <c r="D155" i="1" l="1"/>
  <c r="C156" i="1" s="1"/>
  <c r="L155" i="1"/>
  <c r="H155" i="1"/>
  <c r="G156" i="1"/>
  <c r="J156" i="1"/>
  <c r="I156" i="1" s="1"/>
  <c r="K156" i="1" l="1"/>
  <c r="B156" i="1"/>
  <c r="F156" i="1"/>
  <c r="E156" i="1" s="1"/>
  <c r="G157" i="1" l="1"/>
  <c r="J157" i="1"/>
  <c r="I157" i="1" s="1"/>
  <c r="H156" i="1"/>
  <c r="L156" i="1"/>
  <c r="D156" i="1"/>
  <c r="C157" i="1" s="1"/>
  <c r="F157" i="1" l="1"/>
  <c r="E157" i="1" s="1"/>
  <c r="B157" i="1"/>
  <c r="K157" i="1"/>
  <c r="D157" i="1" l="1"/>
  <c r="C158" i="1" s="1"/>
  <c r="L157" i="1"/>
  <c r="H157" i="1"/>
  <c r="G158" i="1"/>
  <c r="J158" i="1"/>
  <c r="I158" i="1" s="1"/>
  <c r="K158" i="1" l="1"/>
  <c r="B158" i="1"/>
  <c r="F158" i="1"/>
  <c r="E158" i="1" s="1"/>
  <c r="L158" i="1" l="1"/>
  <c r="D158" i="1"/>
  <c r="C159" i="1" s="1"/>
  <c r="G159" i="1"/>
  <c r="J159" i="1"/>
  <c r="I159" i="1" s="1"/>
  <c r="H158" i="1"/>
  <c r="F159" i="1" l="1"/>
  <c r="E159" i="1" s="1"/>
  <c r="B159" i="1"/>
  <c r="K159" i="1"/>
  <c r="D159" i="1" l="1"/>
  <c r="C160" i="1" s="1"/>
  <c r="L159" i="1"/>
  <c r="H159" i="1"/>
  <c r="G160" i="1"/>
  <c r="J160" i="1"/>
  <c r="I160" i="1" s="1"/>
  <c r="K160" i="1" l="1"/>
  <c r="B160" i="1"/>
  <c r="F160" i="1"/>
  <c r="E160" i="1" s="1"/>
  <c r="L160" i="1" l="1"/>
  <c r="D160" i="1"/>
  <c r="C161" i="1" s="1"/>
  <c r="G161" i="1"/>
  <c r="J161" i="1"/>
  <c r="I161" i="1" s="1"/>
  <c r="H160" i="1"/>
  <c r="K161" i="1" l="1"/>
  <c r="F161" i="1"/>
  <c r="E161" i="1" s="1"/>
  <c r="B161" i="1"/>
  <c r="H161" i="1" l="1"/>
  <c r="G162" i="1"/>
  <c r="J162" i="1"/>
  <c r="I162" i="1" s="1"/>
  <c r="D161" i="1"/>
  <c r="C162" i="1" s="1"/>
  <c r="L161" i="1"/>
  <c r="B162" i="1" l="1"/>
  <c r="F162" i="1"/>
  <c r="E162" i="1" s="1"/>
  <c r="K162" i="1"/>
  <c r="L162" i="1" l="1"/>
  <c r="D162" i="1"/>
  <c r="C163" i="1" s="1"/>
  <c r="G163" i="1"/>
  <c r="J163" i="1"/>
  <c r="I163" i="1" s="1"/>
  <c r="H162" i="1"/>
  <c r="F163" i="1" l="1"/>
  <c r="E163" i="1" s="1"/>
  <c r="B163" i="1"/>
  <c r="K163" i="1"/>
  <c r="D163" i="1" l="1"/>
  <c r="C164" i="1" s="1"/>
  <c r="L163" i="1"/>
  <c r="H163" i="1"/>
  <c r="G164" i="1"/>
  <c r="J164" i="1"/>
  <c r="I164" i="1" s="1"/>
  <c r="K164" i="1" l="1"/>
  <c r="B164" i="1"/>
  <c r="F164" i="1"/>
  <c r="E164" i="1" s="1"/>
  <c r="G165" i="1" l="1"/>
  <c r="J165" i="1"/>
  <c r="I165" i="1" s="1"/>
  <c r="H164" i="1"/>
  <c r="L164" i="1"/>
  <c r="D164" i="1"/>
  <c r="C165" i="1" s="1"/>
  <c r="F165" i="1" l="1"/>
  <c r="E165" i="1" s="1"/>
  <c r="B165" i="1"/>
  <c r="K165" i="1"/>
  <c r="D165" i="1" l="1"/>
  <c r="C166" i="1" s="1"/>
  <c r="L165" i="1"/>
  <c r="H165" i="1"/>
  <c r="G166" i="1"/>
  <c r="J166" i="1"/>
  <c r="I166" i="1" s="1"/>
  <c r="K166" i="1" l="1"/>
  <c r="B166" i="1"/>
  <c r="F166" i="1"/>
  <c r="E166" i="1" s="1"/>
  <c r="L166" i="1" l="1"/>
  <c r="D166" i="1"/>
  <c r="C167" i="1" s="1"/>
  <c r="G167" i="1"/>
  <c r="J167" i="1"/>
  <c r="I167" i="1" s="1"/>
  <c r="H166" i="1"/>
  <c r="K167" i="1" l="1"/>
  <c r="F167" i="1"/>
  <c r="E167" i="1" s="1"/>
  <c r="B167" i="1"/>
  <c r="H167" i="1" l="1"/>
  <c r="G168" i="1"/>
  <c r="J168" i="1"/>
  <c r="I168" i="1" s="1"/>
  <c r="D167" i="1"/>
  <c r="C168" i="1" s="1"/>
  <c r="L167" i="1"/>
  <c r="K168" i="1" l="1"/>
  <c r="B168" i="1"/>
  <c r="F168" i="1"/>
  <c r="E168" i="1" s="1"/>
  <c r="G169" i="1" l="1"/>
  <c r="J169" i="1"/>
  <c r="I169" i="1" s="1"/>
  <c r="H168" i="1"/>
  <c r="L168" i="1"/>
  <c r="D168" i="1"/>
  <c r="C169" i="1" s="1"/>
  <c r="F169" i="1" l="1"/>
  <c r="E169" i="1" s="1"/>
  <c r="B169" i="1"/>
  <c r="K169" i="1"/>
  <c r="D169" i="1" l="1"/>
  <c r="C170" i="1" s="1"/>
  <c r="L169" i="1"/>
  <c r="H169" i="1"/>
  <c r="G170" i="1"/>
  <c r="J170" i="1"/>
  <c r="I170" i="1" s="1"/>
  <c r="K170" i="1" l="1"/>
  <c r="B170" i="1"/>
  <c r="F170" i="1"/>
  <c r="E170" i="1" s="1"/>
  <c r="G171" i="1" l="1"/>
  <c r="J171" i="1"/>
  <c r="I171" i="1" s="1"/>
  <c r="H170" i="1"/>
  <c r="L170" i="1"/>
  <c r="D170" i="1"/>
  <c r="C171" i="1" s="1"/>
  <c r="F171" i="1" l="1"/>
  <c r="E171" i="1" s="1"/>
  <c r="B171" i="1"/>
  <c r="K171" i="1"/>
  <c r="D171" i="1" l="1"/>
  <c r="C172" i="1" s="1"/>
  <c r="L171" i="1"/>
  <c r="H171" i="1"/>
  <c r="G172" i="1"/>
  <c r="J172" i="1"/>
  <c r="I172" i="1" s="1"/>
  <c r="K172" i="1" l="1"/>
  <c r="B172" i="1"/>
  <c r="F172" i="1"/>
  <c r="E172" i="1" s="1"/>
  <c r="G173" i="1" l="1"/>
  <c r="J173" i="1"/>
  <c r="I173" i="1" s="1"/>
  <c r="H172" i="1"/>
  <c r="L172" i="1"/>
  <c r="D172" i="1"/>
  <c r="C173" i="1" s="1"/>
  <c r="K173" i="1" l="1"/>
  <c r="F173" i="1"/>
  <c r="E173" i="1" s="1"/>
  <c r="B173" i="1"/>
  <c r="H173" i="1" l="1"/>
  <c r="G174" i="1"/>
  <c r="J174" i="1"/>
  <c r="I174" i="1" s="1"/>
  <c r="D173" i="1"/>
  <c r="C174" i="1" s="1"/>
  <c r="L173" i="1"/>
  <c r="K174" i="1" l="1"/>
  <c r="B174" i="1"/>
  <c r="F174" i="1"/>
  <c r="E174" i="1" s="1"/>
  <c r="L174" i="1" l="1"/>
  <c r="D174" i="1"/>
  <c r="C175" i="1" s="1"/>
  <c r="G175" i="1"/>
  <c r="J175" i="1"/>
  <c r="I175" i="1" s="1"/>
  <c r="H174" i="1"/>
  <c r="F175" i="1" l="1"/>
  <c r="E175" i="1" s="1"/>
  <c r="B175" i="1"/>
  <c r="K175" i="1"/>
  <c r="D175" i="1" l="1"/>
  <c r="C176" i="1" s="1"/>
  <c r="L175" i="1"/>
  <c r="H175" i="1"/>
  <c r="G176" i="1"/>
  <c r="J176" i="1"/>
  <c r="I176" i="1" s="1"/>
  <c r="K176" i="1" l="1"/>
  <c r="B176" i="1"/>
  <c r="F176" i="1"/>
  <c r="E176" i="1" s="1"/>
  <c r="L176" i="1" l="1"/>
  <c r="D176" i="1"/>
  <c r="C177" i="1" s="1"/>
  <c r="G177" i="1"/>
  <c r="J177" i="1"/>
  <c r="I177" i="1" s="1"/>
  <c r="H176" i="1"/>
  <c r="F177" i="1" l="1"/>
  <c r="E177" i="1" s="1"/>
  <c r="B177" i="1"/>
  <c r="K177" i="1"/>
  <c r="H177" i="1" l="1"/>
  <c r="G178" i="1"/>
  <c r="J178" i="1"/>
  <c r="I178" i="1" s="1"/>
  <c r="D177" i="1"/>
  <c r="C178" i="1" s="1"/>
  <c r="L177" i="1"/>
  <c r="K178" i="1" l="1"/>
  <c r="B178" i="1"/>
  <c r="F178" i="1"/>
  <c r="E178" i="1" s="1"/>
  <c r="G179" i="1" l="1"/>
  <c r="J179" i="1"/>
  <c r="I179" i="1" s="1"/>
  <c r="H178" i="1"/>
  <c r="L178" i="1"/>
  <c r="D178" i="1"/>
  <c r="C179" i="1" s="1"/>
  <c r="F179" i="1" l="1"/>
  <c r="E179" i="1" s="1"/>
  <c r="B179" i="1"/>
  <c r="K179" i="1"/>
  <c r="D179" i="1" l="1"/>
  <c r="C180" i="1" s="1"/>
  <c r="L179" i="1"/>
  <c r="H179" i="1"/>
  <c r="G180" i="1"/>
  <c r="J180" i="1"/>
  <c r="I180" i="1" s="1"/>
  <c r="K180" i="1" l="1"/>
  <c r="B180" i="1"/>
  <c r="F180" i="1"/>
  <c r="E180" i="1" s="1"/>
  <c r="G181" i="1" l="1"/>
  <c r="J181" i="1"/>
  <c r="I181" i="1" s="1"/>
  <c r="H180" i="1"/>
  <c r="L180" i="1"/>
  <c r="D180" i="1"/>
  <c r="C181" i="1" s="1"/>
  <c r="F181" i="1" l="1"/>
  <c r="E181" i="1" s="1"/>
  <c r="B181" i="1"/>
  <c r="K181" i="1"/>
  <c r="D181" i="1" l="1"/>
  <c r="C182" i="1" s="1"/>
  <c r="L181" i="1"/>
  <c r="G182" i="1"/>
  <c r="J182" i="1"/>
  <c r="I182" i="1" s="1"/>
  <c r="H181" i="1"/>
  <c r="K182" i="1" l="1"/>
  <c r="B182" i="1"/>
  <c r="F182" i="1"/>
  <c r="E182" i="1" s="1"/>
  <c r="O6" i="1"/>
  <c r="H182" i="1" l="1"/>
  <c r="G183" i="1"/>
  <c r="J183" i="1"/>
  <c r="I183" i="1" s="1"/>
  <c r="D182" i="1"/>
  <c r="L182" i="1"/>
  <c r="F183" i="1" l="1"/>
  <c r="E183" i="1" s="1"/>
  <c r="C183" i="1"/>
  <c r="B183" i="1" s="1"/>
  <c r="K183" i="1"/>
  <c r="L183" i="1" l="1"/>
  <c r="D183" i="1"/>
  <c r="C184" i="1" s="1"/>
  <c r="G184" i="1"/>
  <c r="J184" i="1"/>
  <c r="I184" i="1" s="1"/>
  <c r="H183" i="1"/>
  <c r="B184" i="1" l="1"/>
  <c r="F184" i="1"/>
  <c r="E184" i="1" s="1"/>
  <c r="K184" i="1"/>
  <c r="H184" i="1" l="1"/>
  <c r="G185" i="1"/>
  <c r="J185" i="1"/>
  <c r="I185" i="1" s="1"/>
  <c r="D184" i="1"/>
  <c r="C185" i="1" s="1"/>
  <c r="L184" i="1"/>
  <c r="K185" i="1" l="1"/>
  <c r="F185" i="1"/>
  <c r="E185" i="1" s="1"/>
  <c r="B185" i="1"/>
  <c r="G186" i="1" l="1"/>
  <c r="J186" i="1"/>
  <c r="I186" i="1" s="1"/>
  <c r="H185" i="1"/>
  <c r="L185" i="1"/>
  <c r="D185" i="1"/>
  <c r="C186" i="1" s="1"/>
  <c r="B186" i="1" l="1"/>
  <c r="F186" i="1"/>
  <c r="E186" i="1" s="1"/>
  <c r="K186" i="1"/>
  <c r="H186" i="1" l="1"/>
  <c r="G187" i="1"/>
  <c r="J187" i="1"/>
  <c r="I187" i="1" s="1"/>
  <c r="D186" i="1"/>
  <c r="C187" i="1" s="1"/>
  <c r="L186" i="1"/>
  <c r="K187" i="1" l="1"/>
  <c r="F187" i="1"/>
  <c r="E187" i="1" s="1"/>
  <c r="B187" i="1"/>
  <c r="L187" i="1" l="1"/>
  <c r="D187" i="1"/>
  <c r="C188" i="1" s="1"/>
  <c r="G188" i="1"/>
  <c r="J188" i="1"/>
  <c r="I188" i="1" s="1"/>
  <c r="H187" i="1"/>
  <c r="B188" i="1" l="1"/>
  <c r="F188" i="1"/>
  <c r="E188" i="1" s="1"/>
  <c r="K188" i="1"/>
  <c r="H188" i="1" l="1"/>
  <c r="G189" i="1"/>
  <c r="J189" i="1"/>
  <c r="I189" i="1" s="1"/>
  <c r="D188" i="1"/>
  <c r="C189" i="1" s="1"/>
  <c r="L188" i="1"/>
  <c r="F189" i="1" l="1"/>
  <c r="E189" i="1" s="1"/>
  <c r="B189" i="1"/>
  <c r="K189" i="1"/>
  <c r="L189" i="1" l="1"/>
  <c r="D189" i="1"/>
  <c r="C190" i="1" s="1"/>
  <c r="G190" i="1"/>
  <c r="J190" i="1"/>
  <c r="I190" i="1" s="1"/>
  <c r="H189" i="1"/>
  <c r="B190" i="1" l="1"/>
  <c r="F190" i="1"/>
  <c r="E190" i="1" s="1"/>
  <c r="K190" i="1"/>
  <c r="H190" i="1" l="1"/>
  <c r="G191" i="1"/>
  <c r="J191" i="1"/>
  <c r="I191" i="1" s="1"/>
  <c r="D190" i="1"/>
  <c r="C191" i="1" s="1"/>
  <c r="L190" i="1"/>
  <c r="K191" i="1" l="1"/>
  <c r="F191" i="1"/>
  <c r="E191" i="1" s="1"/>
  <c r="B191" i="1"/>
  <c r="L191" i="1" l="1"/>
  <c r="D191" i="1"/>
  <c r="C192" i="1" s="1"/>
  <c r="G192" i="1"/>
  <c r="J192" i="1"/>
  <c r="I192" i="1" s="1"/>
  <c r="H191" i="1"/>
  <c r="B192" i="1" l="1"/>
  <c r="F192" i="1"/>
  <c r="E192" i="1" s="1"/>
  <c r="K192" i="1"/>
  <c r="H192" i="1" l="1"/>
  <c r="G193" i="1"/>
  <c r="J193" i="1"/>
  <c r="I193" i="1" s="1"/>
  <c r="D192" i="1"/>
  <c r="C193" i="1" s="1"/>
  <c r="L192" i="1"/>
  <c r="F193" i="1" l="1"/>
  <c r="E193" i="1" s="1"/>
  <c r="B193" i="1"/>
  <c r="K193" i="1"/>
  <c r="L193" i="1" l="1"/>
  <c r="D193" i="1"/>
  <c r="C194" i="1" s="1"/>
  <c r="G194" i="1"/>
  <c r="J194" i="1"/>
  <c r="I194" i="1" s="1"/>
  <c r="H193" i="1"/>
  <c r="B194" i="1" l="1"/>
  <c r="F194" i="1"/>
  <c r="E194" i="1" s="1"/>
  <c r="K194" i="1"/>
  <c r="H194" i="1" l="1"/>
  <c r="G195" i="1"/>
  <c r="J195" i="1"/>
  <c r="I195" i="1" s="1"/>
  <c r="D194" i="1"/>
  <c r="C195" i="1" s="1"/>
  <c r="L194" i="1"/>
  <c r="K195" i="1" l="1"/>
  <c r="F195" i="1"/>
  <c r="E195" i="1" s="1"/>
  <c r="B195" i="1"/>
  <c r="G196" i="1" l="1"/>
  <c r="J196" i="1"/>
  <c r="I196" i="1" s="1"/>
  <c r="H195" i="1"/>
  <c r="L195" i="1"/>
  <c r="D195" i="1"/>
  <c r="C196" i="1" s="1"/>
  <c r="B196" i="1" l="1"/>
  <c r="F196" i="1"/>
  <c r="E196" i="1" s="1"/>
  <c r="K196" i="1"/>
  <c r="H196" i="1" l="1"/>
  <c r="G197" i="1"/>
  <c r="J197" i="1"/>
  <c r="I197" i="1" s="1"/>
  <c r="D196" i="1"/>
  <c r="C197" i="1" s="1"/>
  <c r="L196" i="1"/>
  <c r="K197" i="1" l="1"/>
  <c r="F197" i="1"/>
  <c r="E197" i="1" s="1"/>
  <c r="B197" i="1"/>
  <c r="G198" i="1" l="1"/>
  <c r="J198" i="1"/>
  <c r="I198" i="1" s="1"/>
  <c r="H197" i="1"/>
  <c r="L197" i="1"/>
  <c r="D197" i="1"/>
  <c r="C198" i="1" s="1"/>
  <c r="B198" i="1" l="1"/>
  <c r="F198" i="1"/>
  <c r="E198" i="1" s="1"/>
  <c r="K198" i="1"/>
  <c r="H198" i="1" l="1"/>
  <c r="G199" i="1"/>
  <c r="J199" i="1"/>
  <c r="I199" i="1" s="1"/>
  <c r="D198" i="1"/>
  <c r="C199" i="1" s="1"/>
  <c r="L198" i="1"/>
  <c r="K199" i="1" l="1"/>
  <c r="F199" i="1"/>
  <c r="E199" i="1" s="1"/>
  <c r="B199" i="1"/>
  <c r="L199" i="1" l="1"/>
  <c r="D199" i="1"/>
  <c r="C200" i="1" s="1"/>
  <c r="G200" i="1"/>
  <c r="J200" i="1"/>
  <c r="I200" i="1" s="1"/>
  <c r="H199" i="1"/>
  <c r="B200" i="1" l="1"/>
  <c r="F200" i="1"/>
  <c r="E200" i="1" s="1"/>
  <c r="K200" i="1"/>
  <c r="H200" i="1" l="1"/>
  <c r="G201" i="1"/>
  <c r="J201" i="1"/>
  <c r="I201" i="1" s="1"/>
  <c r="D200" i="1"/>
  <c r="C201" i="1" s="1"/>
  <c r="L200" i="1"/>
  <c r="K201" i="1" l="1"/>
  <c r="F201" i="1"/>
  <c r="E201" i="1" s="1"/>
  <c r="B201" i="1"/>
  <c r="L201" i="1" l="1"/>
  <c r="D201" i="1"/>
  <c r="C202" i="1" s="1"/>
  <c r="G202" i="1"/>
  <c r="J202" i="1"/>
  <c r="I202" i="1" s="1"/>
  <c r="H201" i="1"/>
  <c r="B202" i="1" l="1"/>
  <c r="F202" i="1"/>
  <c r="E202" i="1" s="1"/>
  <c r="K202" i="1"/>
  <c r="H202" i="1" l="1"/>
  <c r="G203" i="1"/>
  <c r="J203" i="1"/>
  <c r="I203" i="1" s="1"/>
  <c r="D202" i="1"/>
  <c r="C203" i="1" s="1"/>
  <c r="L202" i="1"/>
  <c r="K203" i="1" l="1"/>
  <c r="F203" i="1"/>
  <c r="E203" i="1" s="1"/>
  <c r="B203" i="1"/>
  <c r="L203" i="1" l="1"/>
  <c r="D203" i="1"/>
  <c r="C204" i="1" s="1"/>
  <c r="G204" i="1"/>
  <c r="J204" i="1"/>
  <c r="I204" i="1" s="1"/>
  <c r="H203" i="1"/>
  <c r="B204" i="1" l="1"/>
  <c r="F204" i="1"/>
  <c r="E204" i="1" s="1"/>
  <c r="K204" i="1"/>
  <c r="H204" i="1" l="1"/>
  <c r="G205" i="1"/>
  <c r="J205" i="1"/>
  <c r="I205" i="1" s="1"/>
  <c r="D204" i="1"/>
  <c r="C205" i="1" s="1"/>
  <c r="L204" i="1"/>
  <c r="K205" i="1" l="1"/>
  <c r="F205" i="1"/>
  <c r="E205" i="1" s="1"/>
  <c r="B205" i="1"/>
  <c r="L205" i="1" l="1"/>
  <c r="D205" i="1"/>
  <c r="C206" i="1" s="1"/>
  <c r="G206" i="1"/>
  <c r="J206" i="1"/>
  <c r="I206" i="1" s="1"/>
  <c r="H205" i="1"/>
  <c r="B206" i="1" l="1"/>
  <c r="F206" i="1"/>
  <c r="E206" i="1" s="1"/>
  <c r="K206" i="1"/>
  <c r="H206" i="1" l="1"/>
  <c r="G207" i="1"/>
  <c r="J207" i="1"/>
  <c r="I207" i="1" s="1"/>
  <c r="D206" i="1"/>
  <c r="C207" i="1" s="1"/>
  <c r="L206" i="1"/>
  <c r="F207" i="1" l="1"/>
  <c r="E207" i="1" s="1"/>
  <c r="B207" i="1"/>
  <c r="K207" i="1"/>
  <c r="L207" i="1" l="1"/>
  <c r="D207" i="1"/>
  <c r="C208" i="1" s="1"/>
  <c r="G208" i="1"/>
  <c r="J208" i="1"/>
  <c r="I208" i="1" s="1"/>
  <c r="H207" i="1"/>
  <c r="B208" i="1" l="1"/>
  <c r="F208" i="1"/>
  <c r="E208" i="1" s="1"/>
  <c r="K208" i="1"/>
  <c r="H208" i="1" l="1"/>
  <c r="G209" i="1"/>
  <c r="J209" i="1"/>
  <c r="I209" i="1" s="1"/>
  <c r="D208" i="1"/>
  <c r="C209" i="1" s="1"/>
  <c r="L208" i="1"/>
  <c r="K209" i="1" l="1"/>
  <c r="F209" i="1"/>
  <c r="E209" i="1" s="1"/>
  <c r="B209" i="1"/>
  <c r="L209" i="1" l="1"/>
  <c r="D209" i="1"/>
  <c r="C210" i="1" s="1"/>
  <c r="G210" i="1"/>
  <c r="J210" i="1"/>
  <c r="I210" i="1" s="1"/>
  <c r="H209" i="1"/>
  <c r="B210" i="1" l="1"/>
  <c r="F210" i="1"/>
  <c r="E210" i="1" s="1"/>
  <c r="K210" i="1"/>
  <c r="H210" i="1" l="1"/>
  <c r="G211" i="1"/>
  <c r="J211" i="1"/>
  <c r="I211" i="1" s="1"/>
  <c r="D210" i="1"/>
  <c r="C211" i="1" s="1"/>
  <c r="L210" i="1"/>
  <c r="K211" i="1" l="1"/>
  <c r="F211" i="1"/>
  <c r="E211" i="1" s="1"/>
  <c r="B211" i="1"/>
  <c r="L211" i="1" l="1"/>
  <c r="D211" i="1"/>
  <c r="C212" i="1" s="1"/>
  <c r="H211" i="1"/>
  <c r="J212" i="1"/>
  <c r="I212" i="1" s="1"/>
  <c r="G212" i="1"/>
  <c r="F212" i="1" l="1"/>
  <c r="E212" i="1" s="1"/>
  <c r="B212" i="1"/>
  <c r="K212" i="1"/>
  <c r="D212" i="1" l="1"/>
  <c r="C213" i="1" s="1"/>
  <c r="L212" i="1"/>
  <c r="G213" i="1"/>
  <c r="J213" i="1"/>
  <c r="I213" i="1" s="1"/>
  <c r="H212" i="1"/>
  <c r="K213" i="1" l="1"/>
  <c r="F213" i="1"/>
  <c r="E213" i="1" s="1"/>
  <c r="B213" i="1"/>
  <c r="H213" i="1" l="1"/>
  <c r="G214" i="1"/>
  <c r="J214" i="1"/>
  <c r="I214" i="1" s="1"/>
  <c r="L213" i="1"/>
  <c r="D213" i="1"/>
  <c r="C214" i="1" s="1"/>
  <c r="B214" i="1" l="1"/>
  <c r="F214" i="1"/>
  <c r="E214" i="1" s="1"/>
  <c r="K214" i="1"/>
  <c r="G215" i="1" l="1"/>
  <c r="J215" i="1"/>
  <c r="I215" i="1" s="1"/>
  <c r="H214" i="1"/>
  <c r="L214" i="1"/>
  <c r="D214" i="1"/>
  <c r="C215" i="1" s="1"/>
  <c r="F215" i="1" l="1"/>
  <c r="E215" i="1" s="1"/>
  <c r="B215" i="1"/>
  <c r="K215" i="1"/>
  <c r="D215" i="1" l="1"/>
  <c r="C216" i="1" s="1"/>
  <c r="L215" i="1"/>
  <c r="H215" i="1"/>
  <c r="J216" i="1"/>
  <c r="I216" i="1" s="1"/>
  <c r="G216" i="1"/>
  <c r="K216" i="1" l="1"/>
  <c r="F216" i="1"/>
  <c r="E216" i="1" s="1"/>
  <c r="B216" i="1"/>
  <c r="L216" i="1" l="1"/>
  <c r="D216" i="1"/>
  <c r="C217" i="1" s="1"/>
  <c r="G217" i="1"/>
  <c r="J217" i="1"/>
  <c r="I217" i="1" s="1"/>
  <c r="H216" i="1"/>
  <c r="F217" i="1" l="1"/>
  <c r="E217" i="1" s="1"/>
  <c r="B217" i="1"/>
  <c r="K217" i="1"/>
  <c r="D217" i="1" l="1"/>
  <c r="C218" i="1" s="1"/>
  <c r="L217" i="1"/>
  <c r="H217" i="1"/>
  <c r="G218" i="1"/>
  <c r="J218" i="1"/>
  <c r="I218" i="1" s="1"/>
  <c r="K218" i="1" l="1"/>
  <c r="B218" i="1"/>
  <c r="F218" i="1"/>
  <c r="E218" i="1" s="1"/>
  <c r="G219" i="1" l="1"/>
  <c r="J219" i="1"/>
  <c r="I219" i="1" s="1"/>
  <c r="H218" i="1"/>
  <c r="L218" i="1"/>
  <c r="D218" i="1"/>
  <c r="C219" i="1" s="1"/>
  <c r="F219" i="1" l="1"/>
  <c r="E219" i="1" s="1"/>
  <c r="B219" i="1"/>
  <c r="K219" i="1"/>
  <c r="H219" i="1" l="1"/>
  <c r="G220" i="1"/>
  <c r="J220" i="1"/>
  <c r="I220" i="1" s="1"/>
  <c r="D219" i="1"/>
  <c r="C220" i="1" s="1"/>
  <c r="L219" i="1"/>
  <c r="K220" i="1" l="1"/>
  <c r="B220" i="1"/>
  <c r="F220" i="1"/>
  <c r="E220" i="1" s="1"/>
  <c r="G221" i="1" l="1"/>
  <c r="J221" i="1"/>
  <c r="I221" i="1" s="1"/>
  <c r="H220" i="1"/>
  <c r="L220" i="1"/>
  <c r="D220" i="1"/>
  <c r="C221" i="1" s="1"/>
  <c r="K221" i="1" l="1"/>
  <c r="F221" i="1"/>
  <c r="E221" i="1" s="1"/>
  <c r="B221" i="1"/>
  <c r="L221" i="1" l="1"/>
  <c r="D221" i="1"/>
  <c r="C222" i="1" s="1"/>
  <c r="H221" i="1"/>
  <c r="G222" i="1"/>
  <c r="J222" i="1"/>
  <c r="I222" i="1" s="1"/>
  <c r="K222" i="1" l="1"/>
  <c r="B222" i="1"/>
  <c r="F222" i="1"/>
  <c r="E222" i="1" s="1"/>
  <c r="L222" i="1" l="1"/>
  <c r="D222" i="1"/>
  <c r="C223" i="1" s="1"/>
  <c r="G223" i="1"/>
  <c r="J223" i="1"/>
  <c r="I223" i="1" s="1"/>
  <c r="H222" i="1"/>
  <c r="F223" i="1" l="1"/>
  <c r="E223" i="1" s="1"/>
  <c r="B223" i="1"/>
  <c r="K223" i="1"/>
  <c r="D223" i="1" l="1"/>
  <c r="C224" i="1" s="1"/>
  <c r="L223" i="1"/>
  <c r="H223" i="1"/>
  <c r="G224" i="1"/>
  <c r="J224" i="1"/>
  <c r="I224" i="1" s="1"/>
  <c r="K224" i="1" l="1"/>
  <c r="B224" i="1"/>
  <c r="F224" i="1"/>
  <c r="E224" i="1" s="1"/>
  <c r="G225" i="1" l="1"/>
  <c r="J225" i="1"/>
  <c r="I225" i="1" s="1"/>
  <c r="H224" i="1"/>
  <c r="L224" i="1"/>
  <c r="D224" i="1"/>
  <c r="C225" i="1" s="1"/>
  <c r="F225" i="1" l="1"/>
  <c r="E225" i="1" s="1"/>
  <c r="B225" i="1"/>
  <c r="K225" i="1"/>
  <c r="D225" i="1" l="1"/>
  <c r="C226" i="1" s="1"/>
  <c r="L225" i="1"/>
  <c r="H225" i="1"/>
  <c r="G226" i="1"/>
  <c r="J226" i="1"/>
  <c r="I226" i="1" s="1"/>
  <c r="K226" i="1" l="1"/>
  <c r="B226" i="1"/>
  <c r="F226" i="1"/>
  <c r="E226" i="1" s="1"/>
  <c r="G227" i="1" l="1"/>
  <c r="J227" i="1"/>
  <c r="I227" i="1" s="1"/>
  <c r="H226" i="1"/>
  <c r="L226" i="1"/>
  <c r="D226" i="1"/>
  <c r="C227" i="1" s="1"/>
  <c r="F227" i="1" l="1"/>
  <c r="E227" i="1" s="1"/>
  <c r="B227" i="1"/>
  <c r="K227" i="1"/>
  <c r="D227" i="1" l="1"/>
  <c r="C228" i="1" s="1"/>
  <c r="L227" i="1"/>
  <c r="H227" i="1"/>
  <c r="G228" i="1"/>
  <c r="J228" i="1"/>
  <c r="I228" i="1" s="1"/>
  <c r="K228" i="1" l="1"/>
  <c r="B228" i="1"/>
  <c r="F228" i="1"/>
  <c r="E228" i="1" s="1"/>
  <c r="L228" i="1" l="1"/>
  <c r="D228" i="1"/>
  <c r="C229" i="1" s="1"/>
  <c r="G229" i="1"/>
  <c r="J229" i="1"/>
  <c r="I229" i="1" s="1"/>
  <c r="H228" i="1"/>
  <c r="F229" i="1" l="1"/>
  <c r="E229" i="1" s="1"/>
  <c r="B229" i="1"/>
  <c r="K229" i="1"/>
  <c r="D229" i="1" l="1"/>
  <c r="C230" i="1" s="1"/>
  <c r="L229" i="1"/>
  <c r="H229" i="1"/>
  <c r="G230" i="1"/>
  <c r="J230" i="1"/>
  <c r="I230" i="1" s="1"/>
  <c r="K230" i="1" l="1"/>
  <c r="B230" i="1"/>
  <c r="F230" i="1"/>
  <c r="E230" i="1" s="1"/>
  <c r="G231" i="1" l="1"/>
  <c r="J231" i="1"/>
  <c r="I231" i="1" s="1"/>
  <c r="H230" i="1"/>
  <c r="L230" i="1"/>
  <c r="D230" i="1"/>
  <c r="C231" i="1" s="1"/>
  <c r="F231" i="1" l="1"/>
  <c r="E231" i="1" s="1"/>
  <c r="B231" i="1"/>
  <c r="K231" i="1"/>
  <c r="D231" i="1" l="1"/>
  <c r="C232" i="1" s="1"/>
  <c r="L231" i="1"/>
  <c r="H231" i="1"/>
  <c r="G232" i="1"/>
  <c r="J232" i="1"/>
  <c r="I232" i="1" s="1"/>
  <c r="K232" i="1" l="1"/>
  <c r="B232" i="1"/>
  <c r="F232" i="1"/>
  <c r="E232" i="1" s="1"/>
  <c r="G233" i="1" l="1"/>
  <c r="J233" i="1"/>
  <c r="I233" i="1" s="1"/>
  <c r="H232" i="1"/>
  <c r="L232" i="1"/>
  <c r="D232" i="1"/>
  <c r="C233" i="1" s="1"/>
  <c r="K233" i="1" l="1"/>
  <c r="F233" i="1"/>
  <c r="E233" i="1" s="1"/>
  <c r="B233" i="1"/>
  <c r="H233" i="1" l="1"/>
  <c r="G234" i="1"/>
  <c r="J234" i="1"/>
  <c r="I234" i="1" s="1"/>
  <c r="D233" i="1"/>
  <c r="C234" i="1" s="1"/>
  <c r="L233" i="1"/>
  <c r="B234" i="1" l="1"/>
  <c r="F234" i="1"/>
  <c r="E234" i="1" s="1"/>
  <c r="K234" i="1"/>
  <c r="G235" i="1" l="1"/>
  <c r="J235" i="1"/>
  <c r="I235" i="1" s="1"/>
  <c r="H234" i="1"/>
  <c r="L234" i="1"/>
  <c r="D234" i="1"/>
  <c r="C235" i="1" s="1"/>
  <c r="F235" i="1" l="1"/>
  <c r="E235" i="1" s="1"/>
  <c r="B235" i="1"/>
  <c r="K235" i="1"/>
  <c r="D235" i="1" l="1"/>
  <c r="C236" i="1" s="1"/>
  <c r="L235" i="1"/>
  <c r="H235" i="1"/>
  <c r="G236" i="1"/>
  <c r="J236" i="1"/>
  <c r="I236" i="1" s="1"/>
  <c r="K236" i="1" l="1"/>
  <c r="B236" i="1"/>
  <c r="F236" i="1"/>
  <c r="E236" i="1" s="1"/>
  <c r="L236" i="1" l="1"/>
  <c r="D236" i="1"/>
  <c r="C237" i="1" s="1"/>
  <c r="G237" i="1"/>
  <c r="J237" i="1"/>
  <c r="I237" i="1" s="1"/>
  <c r="H236" i="1"/>
  <c r="F237" i="1" l="1"/>
  <c r="E237" i="1" s="1"/>
  <c r="B237" i="1"/>
  <c r="K237" i="1"/>
  <c r="D237" i="1" l="1"/>
  <c r="C238" i="1" s="1"/>
  <c r="L237" i="1"/>
  <c r="H237" i="1"/>
  <c r="G238" i="1"/>
  <c r="J238" i="1"/>
  <c r="I238" i="1" s="1"/>
  <c r="K238" i="1" l="1"/>
  <c r="B238" i="1"/>
  <c r="F238" i="1"/>
  <c r="E238" i="1" s="1"/>
  <c r="G239" i="1" l="1"/>
  <c r="J239" i="1"/>
  <c r="I239" i="1" s="1"/>
  <c r="H238" i="1"/>
  <c r="L238" i="1"/>
  <c r="D238" i="1"/>
  <c r="C239" i="1" s="1"/>
  <c r="F239" i="1" l="1"/>
  <c r="E239" i="1" s="1"/>
  <c r="B239" i="1"/>
  <c r="K239" i="1"/>
  <c r="H239" i="1" l="1"/>
  <c r="G240" i="1"/>
  <c r="J240" i="1"/>
  <c r="I240" i="1" s="1"/>
  <c r="D239" i="1"/>
  <c r="C240" i="1" s="1"/>
  <c r="L239" i="1"/>
  <c r="B240" i="1" l="1"/>
  <c r="F240" i="1"/>
  <c r="E240" i="1" s="1"/>
  <c r="K240" i="1"/>
  <c r="L240" i="1" l="1"/>
  <c r="D240" i="1"/>
  <c r="C241" i="1" s="1"/>
  <c r="G241" i="1"/>
  <c r="J241" i="1"/>
  <c r="I241" i="1" s="1"/>
  <c r="H240" i="1"/>
  <c r="K241" i="1" l="1"/>
  <c r="F241" i="1"/>
  <c r="E241" i="1" s="1"/>
  <c r="B241" i="1"/>
  <c r="H241" i="1" l="1"/>
  <c r="G242" i="1"/>
  <c r="J242" i="1"/>
  <c r="I242" i="1" s="1"/>
  <c r="D241" i="1"/>
  <c r="C242" i="1" s="1"/>
  <c r="L241" i="1"/>
  <c r="B242" i="1" l="1"/>
  <c r="F242" i="1"/>
  <c r="E242" i="1" s="1"/>
  <c r="K242" i="1"/>
  <c r="L242" i="1" l="1"/>
  <c r="D242" i="1"/>
  <c r="C243" i="1" s="1"/>
  <c r="G243" i="1"/>
  <c r="J243" i="1"/>
  <c r="I243" i="1" s="1"/>
  <c r="H242" i="1"/>
  <c r="K243" i="1" l="1"/>
  <c r="F243" i="1"/>
  <c r="E243" i="1" s="1"/>
  <c r="B243" i="1"/>
  <c r="H243" i="1" l="1"/>
  <c r="G244" i="1"/>
  <c r="J244" i="1"/>
  <c r="I244" i="1" s="1"/>
  <c r="D243" i="1"/>
  <c r="C244" i="1" s="1"/>
  <c r="L243" i="1"/>
  <c r="B244" i="1" l="1"/>
  <c r="F244" i="1"/>
  <c r="E244" i="1" s="1"/>
  <c r="K244" i="1"/>
  <c r="G245" i="1" l="1"/>
  <c r="J245" i="1"/>
  <c r="I245" i="1" s="1"/>
  <c r="H244" i="1"/>
  <c r="L244" i="1"/>
  <c r="D244" i="1"/>
  <c r="C245" i="1" s="1"/>
  <c r="F245" i="1" l="1"/>
  <c r="E245" i="1" s="1"/>
  <c r="B245" i="1"/>
  <c r="K245" i="1"/>
  <c r="D245" i="1" l="1"/>
  <c r="C246" i="1" s="1"/>
  <c r="L245" i="1"/>
  <c r="H245" i="1"/>
  <c r="G246" i="1"/>
  <c r="J246" i="1"/>
  <c r="I246" i="1" s="1"/>
  <c r="K246" i="1" l="1"/>
  <c r="B246" i="1"/>
  <c r="F246" i="1"/>
  <c r="E246" i="1" s="1"/>
  <c r="L246" i="1" l="1"/>
  <c r="D246" i="1"/>
  <c r="C247" i="1" s="1"/>
  <c r="G247" i="1"/>
  <c r="J247" i="1"/>
  <c r="I247" i="1" s="1"/>
  <c r="H246" i="1"/>
  <c r="F247" i="1" l="1"/>
  <c r="E247" i="1" s="1"/>
  <c r="B247" i="1"/>
  <c r="K247" i="1"/>
  <c r="D247" i="1" l="1"/>
  <c r="C248" i="1" s="1"/>
  <c r="L247" i="1"/>
  <c r="H247" i="1"/>
  <c r="G248" i="1"/>
  <c r="J248" i="1"/>
  <c r="I248" i="1" s="1"/>
  <c r="K248" i="1" l="1"/>
  <c r="B248" i="1"/>
  <c r="F248" i="1"/>
  <c r="E248" i="1" s="1"/>
  <c r="G249" i="1" l="1"/>
  <c r="J249" i="1"/>
  <c r="I249" i="1" s="1"/>
  <c r="H248" i="1"/>
  <c r="L248" i="1"/>
  <c r="D248" i="1"/>
  <c r="C249" i="1" s="1"/>
  <c r="F249" i="1" l="1"/>
  <c r="E249" i="1" s="1"/>
  <c r="B249" i="1"/>
  <c r="K249" i="1"/>
  <c r="H249" i="1" l="1"/>
  <c r="G250" i="1"/>
  <c r="J250" i="1"/>
  <c r="I250" i="1" s="1"/>
  <c r="D249" i="1"/>
  <c r="C250" i="1" s="1"/>
  <c r="L249" i="1"/>
  <c r="K250" i="1" l="1"/>
  <c r="B250" i="1"/>
  <c r="F250" i="1"/>
  <c r="E250" i="1" s="1"/>
  <c r="G251" i="1" l="1"/>
  <c r="J251" i="1"/>
  <c r="I251" i="1" s="1"/>
  <c r="H250" i="1"/>
  <c r="L250" i="1"/>
  <c r="D250" i="1"/>
  <c r="C251" i="1" s="1"/>
  <c r="F251" i="1" l="1"/>
  <c r="E251" i="1" s="1"/>
  <c r="B251" i="1"/>
  <c r="K251" i="1"/>
  <c r="D251" i="1" l="1"/>
  <c r="C252" i="1" s="1"/>
  <c r="L251" i="1"/>
  <c r="H251" i="1"/>
  <c r="G252" i="1"/>
  <c r="J252" i="1"/>
  <c r="I252" i="1" s="1"/>
  <c r="K252" i="1" l="1"/>
  <c r="B252" i="1"/>
  <c r="F252" i="1"/>
  <c r="E252" i="1" s="1"/>
  <c r="G253" i="1" l="1"/>
  <c r="J253" i="1"/>
  <c r="I253" i="1" s="1"/>
  <c r="H252" i="1"/>
  <c r="L252" i="1"/>
  <c r="D252" i="1"/>
  <c r="C253" i="1" s="1"/>
  <c r="F253" i="1" l="1"/>
  <c r="E253" i="1" s="1"/>
  <c r="B253" i="1"/>
  <c r="K253" i="1"/>
  <c r="D253" i="1" l="1"/>
  <c r="C254" i="1" s="1"/>
  <c r="L253" i="1"/>
  <c r="H253" i="1"/>
  <c r="G254" i="1"/>
  <c r="J254" i="1"/>
  <c r="I254" i="1" s="1"/>
  <c r="K254" i="1" l="1"/>
  <c r="B254" i="1"/>
  <c r="F254" i="1"/>
  <c r="E254" i="1" s="1"/>
  <c r="G255" i="1" l="1"/>
  <c r="J255" i="1"/>
  <c r="I255" i="1" s="1"/>
  <c r="H254" i="1"/>
  <c r="L254" i="1"/>
  <c r="D254" i="1"/>
  <c r="C255" i="1" s="1"/>
  <c r="F255" i="1" l="1"/>
  <c r="E255" i="1" s="1"/>
  <c r="B255" i="1"/>
  <c r="K255" i="1"/>
  <c r="D255" i="1" l="1"/>
  <c r="C256" i="1" s="1"/>
  <c r="L255" i="1"/>
  <c r="H255" i="1"/>
  <c r="G256" i="1"/>
  <c r="J256" i="1"/>
  <c r="I256" i="1" s="1"/>
  <c r="K256" i="1" l="1"/>
  <c r="B256" i="1"/>
  <c r="F256" i="1"/>
  <c r="E256" i="1" s="1"/>
  <c r="L256" i="1" l="1"/>
  <c r="D256" i="1"/>
  <c r="C257" i="1" s="1"/>
  <c r="G257" i="1"/>
  <c r="J257" i="1"/>
  <c r="I257" i="1" s="1"/>
  <c r="H256" i="1"/>
  <c r="F257" i="1" l="1"/>
  <c r="E257" i="1" s="1"/>
  <c r="B257" i="1"/>
  <c r="K257" i="1"/>
  <c r="D257" i="1" l="1"/>
  <c r="C258" i="1" s="1"/>
  <c r="L257" i="1"/>
  <c r="H257" i="1"/>
  <c r="G258" i="1"/>
  <c r="J258" i="1"/>
  <c r="I258" i="1" s="1"/>
  <c r="K258" i="1" l="1"/>
  <c r="B258" i="1"/>
  <c r="F258" i="1"/>
  <c r="E258" i="1" s="1"/>
  <c r="G259" i="1" l="1"/>
  <c r="J259" i="1"/>
  <c r="I259" i="1" s="1"/>
  <c r="H258" i="1"/>
  <c r="L258" i="1"/>
  <c r="D258" i="1"/>
  <c r="C259" i="1" s="1"/>
  <c r="F259" i="1" l="1"/>
  <c r="E259" i="1" s="1"/>
  <c r="B259" i="1"/>
  <c r="K259" i="1"/>
  <c r="D259" i="1" l="1"/>
  <c r="C260" i="1" s="1"/>
  <c r="L259" i="1"/>
  <c r="H259" i="1"/>
  <c r="G260" i="1"/>
  <c r="J260" i="1"/>
  <c r="I260" i="1" s="1"/>
  <c r="K260" i="1" l="1"/>
  <c r="B260" i="1"/>
  <c r="F260" i="1"/>
  <c r="E260" i="1" s="1"/>
  <c r="L260" i="1" l="1"/>
  <c r="D260" i="1"/>
  <c r="C261" i="1" s="1"/>
  <c r="G261" i="1"/>
  <c r="J261" i="1"/>
  <c r="I261" i="1" s="1"/>
  <c r="H260" i="1"/>
  <c r="F261" i="1" l="1"/>
  <c r="E261" i="1" s="1"/>
  <c r="B261" i="1"/>
  <c r="K261" i="1"/>
  <c r="D261" i="1" l="1"/>
  <c r="C262" i="1" s="1"/>
  <c r="L261" i="1"/>
  <c r="H261" i="1"/>
  <c r="G262" i="1"/>
  <c r="J262" i="1"/>
  <c r="I262" i="1" s="1"/>
  <c r="K262" i="1" l="1"/>
  <c r="B262" i="1"/>
  <c r="F262" i="1"/>
  <c r="E262" i="1" s="1"/>
  <c r="L262" i="1" l="1"/>
  <c r="D262" i="1"/>
  <c r="C263" i="1" s="1"/>
  <c r="G263" i="1"/>
  <c r="J263" i="1"/>
  <c r="I263" i="1" s="1"/>
  <c r="H262" i="1"/>
  <c r="F263" i="1" l="1"/>
  <c r="E263" i="1" s="1"/>
  <c r="B263" i="1"/>
  <c r="K263" i="1"/>
  <c r="D263" i="1" l="1"/>
  <c r="C264" i="1" s="1"/>
  <c r="L263" i="1"/>
  <c r="H263" i="1"/>
  <c r="G264" i="1"/>
  <c r="J264" i="1"/>
  <c r="I264" i="1" s="1"/>
  <c r="K264" i="1" l="1"/>
  <c r="B264" i="1"/>
  <c r="F264" i="1"/>
  <c r="E264" i="1" s="1"/>
  <c r="G265" i="1" l="1"/>
  <c r="J265" i="1"/>
  <c r="I265" i="1" s="1"/>
  <c r="H264" i="1"/>
  <c r="L264" i="1"/>
  <c r="D264" i="1"/>
  <c r="C265" i="1" s="1"/>
  <c r="F265" i="1" l="1"/>
  <c r="E265" i="1" s="1"/>
  <c r="B265" i="1"/>
  <c r="K265" i="1"/>
  <c r="D265" i="1" l="1"/>
  <c r="C266" i="1" s="1"/>
  <c r="L265" i="1"/>
  <c r="H265" i="1"/>
  <c r="G266" i="1"/>
  <c r="J266" i="1"/>
  <c r="I266" i="1" s="1"/>
  <c r="K266" i="1" l="1"/>
  <c r="B266" i="1"/>
  <c r="F266" i="1"/>
  <c r="E266" i="1" s="1"/>
  <c r="G267" i="1" l="1"/>
  <c r="J267" i="1"/>
  <c r="I267" i="1" s="1"/>
  <c r="H266" i="1"/>
  <c r="L266" i="1"/>
  <c r="D266" i="1"/>
  <c r="C267" i="1" s="1"/>
  <c r="F267" i="1" l="1"/>
  <c r="E267" i="1" s="1"/>
  <c r="B267" i="1"/>
  <c r="K267" i="1"/>
  <c r="D267" i="1" l="1"/>
  <c r="C268" i="1" s="1"/>
  <c r="L267" i="1"/>
  <c r="H267" i="1"/>
  <c r="G268" i="1"/>
  <c r="J268" i="1"/>
  <c r="I268" i="1" s="1"/>
  <c r="K268" i="1" l="1"/>
  <c r="B268" i="1"/>
  <c r="F268" i="1"/>
  <c r="E268" i="1" s="1"/>
  <c r="L268" i="1" l="1"/>
  <c r="D268" i="1"/>
  <c r="C269" i="1" s="1"/>
  <c r="G269" i="1"/>
  <c r="J269" i="1"/>
  <c r="I269" i="1" s="1"/>
  <c r="H268" i="1"/>
  <c r="F269" i="1" l="1"/>
  <c r="E269" i="1" s="1"/>
  <c r="B269" i="1"/>
  <c r="K269" i="1"/>
  <c r="D269" i="1" l="1"/>
  <c r="C270" i="1" s="1"/>
  <c r="L269" i="1"/>
  <c r="H269" i="1"/>
  <c r="G270" i="1"/>
  <c r="J270" i="1"/>
  <c r="I270" i="1" s="1"/>
  <c r="K270" i="1" l="1"/>
  <c r="B270" i="1"/>
  <c r="F270" i="1"/>
  <c r="E270" i="1" s="1"/>
  <c r="G271" i="1" l="1"/>
  <c r="J271" i="1"/>
  <c r="I271" i="1" s="1"/>
  <c r="H270" i="1"/>
  <c r="L270" i="1"/>
  <c r="D270" i="1"/>
  <c r="C271" i="1" s="1"/>
  <c r="F271" i="1" l="1"/>
  <c r="E271" i="1" s="1"/>
  <c r="B271" i="1"/>
  <c r="K271" i="1"/>
  <c r="D271" i="1" l="1"/>
  <c r="C272" i="1" s="1"/>
  <c r="L271" i="1"/>
  <c r="H271" i="1"/>
  <c r="G272" i="1"/>
  <c r="J272" i="1"/>
  <c r="I272" i="1" s="1"/>
  <c r="K272" i="1" l="1"/>
  <c r="B272" i="1"/>
  <c r="F272" i="1"/>
  <c r="E272" i="1" s="1"/>
  <c r="L272" i="1" l="1"/>
  <c r="D272" i="1"/>
  <c r="C273" i="1" s="1"/>
  <c r="G273" i="1"/>
  <c r="J273" i="1"/>
  <c r="I273" i="1" s="1"/>
  <c r="H272" i="1"/>
  <c r="B273" i="1" l="1"/>
  <c r="F273" i="1"/>
  <c r="E273" i="1" s="1"/>
  <c r="K273" i="1"/>
  <c r="H273" i="1" l="1"/>
  <c r="G274" i="1"/>
  <c r="J274" i="1"/>
  <c r="I274" i="1" s="1"/>
  <c r="D273" i="1"/>
  <c r="C274" i="1" s="1"/>
  <c r="L273" i="1"/>
  <c r="B274" i="1" l="1"/>
  <c r="F274" i="1"/>
  <c r="E274" i="1" s="1"/>
  <c r="K274" i="1"/>
  <c r="G275" i="1" l="1"/>
  <c r="J275" i="1"/>
  <c r="I275" i="1" s="1"/>
  <c r="H274" i="1"/>
  <c r="L274" i="1"/>
  <c r="D274" i="1"/>
  <c r="C275" i="1" s="1"/>
  <c r="F275" i="1" l="1"/>
  <c r="E275" i="1" s="1"/>
  <c r="B275" i="1"/>
  <c r="K275" i="1"/>
  <c r="D275" i="1" l="1"/>
  <c r="C276" i="1" s="1"/>
  <c r="L275" i="1"/>
  <c r="H275" i="1"/>
  <c r="G276" i="1"/>
  <c r="J276" i="1"/>
  <c r="I276" i="1" s="1"/>
  <c r="K276" i="1" l="1"/>
  <c r="B276" i="1"/>
  <c r="F276" i="1"/>
  <c r="E276" i="1" s="1"/>
  <c r="G277" i="1" l="1"/>
  <c r="J277" i="1"/>
  <c r="I277" i="1" s="1"/>
  <c r="H276" i="1"/>
  <c r="L276" i="1"/>
  <c r="D276" i="1"/>
  <c r="C277" i="1" s="1"/>
  <c r="F277" i="1" l="1"/>
  <c r="E277" i="1" s="1"/>
  <c r="B277" i="1"/>
  <c r="K277" i="1"/>
  <c r="H277" i="1" l="1"/>
  <c r="G278" i="1"/>
  <c r="J278" i="1"/>
  <c r="I278" i="1" s="1"/>
  <c r="D277" i="1"/>
  <c r="C278" i="1" s="1"/>
  <c r="L277" i="1"/>
  <c r="K278" i="1" l="1"/>
  <c r="B278" i="1"/>
  <c r="F278" i="1"/>
  <c r="E278" i="1" s="1"/>
  <c r="G279" i="1" l="1"/>
  <c r="J279" i="1"/>
  <c r="I279" i="1" s="1"/>
  <c r="H278" i="1"/>
  <c r="L278" i="1"/>
  <c r="D278" i="1"/>
  <c r="C279" i="1" s="1"/>
  <c r="F279" i="1" l="1"/>
  <c r="E279" i="1" s="1"/>
  <c r="B279" i="1"/>
  <c r="K279" i="1"/>
  <c r="D279" i="1" l="1"/>
  <c r="C280" i="1" s="1"/>
  <c r="L279" i="1"/>
  <c r="H279" i="1"/>
  <c r="G280" i="1"/>
  <c r="J280" i="1"/>
  <c r="I280" i="1" s="1"/>
  <c r="K280" i="1" l="1"/>
  <c r="B280" i="1"/>
  <c r="F280" i="1"/>
  <c r="E280" i="1" s="1"/>
  <c r="L280" i="1" l="1"/>
  <c r="D280" i="1"/>
  <c r="C281" i="1" s="1"/>
  <c r="G281" i="1"/>
  <c r="J281" i="1"/>
  <c r="I281" i="1" s="1"/>
  <c r="H280" i="1"/>
  <c r="F281" i="1" l="1"/>
  <c r="E281" i="1" s="1"/>
  <c r="B281" i="1"/>
  <c r="K281" i="1"/>
  <c r="D281" i="1" l="1"/>
  <c r="C282" i="1" s="1"/>
  <c r="L281" i="1"/>
  <c r="H281" i="1"/>
  <c r="G282" i="1"/>
  <c r="J282" i="1"/>
  <c r="I282" i="1" s="1"/>
  <c r="K282" i="1" l="1"/>
  <c r="B282" i="1"/>
  <c r="F282" i="1"/>
  <c r="E282" i="1" s="1"/>
  <c r="G283" i="1" l="1"/>
  <c r="J283" i="1"/>
  <c r="I283" i="1" s="1"/>
  <c r="H282" i="1"/>
  <c r="L282" i="1"/>
  <c r="D282" i="1"/>
  <c r="C283" i="1" s="1"/>
  <c r="F283" i="1" l="1"/>
  <c r="E283" i="1" s="1"/>
  <c r="B283" i="1"/>
  <c r="K283" i="1"/>
  <c r="D283" i="1" l="1"/>
  <c r="C284" i="1" s="1"/>
  <c r="L283" i="1"/>
  <c r="H283" i="1"/>
  <c r="G284" i="1"/>
  <c r="J284" i="1"/>
  <c r="I284" i="1" s="1"/>
  <c r="K284" i="1" l="1"/>
  <c r="B284" i="1"/>
  <c r="F284" i="1"/>
  <c r="E284" i="1" s="1"/>
  <c r="L284" i="1" l="1"/>
  <c r="D284" i="1"/>
  <c r="C285" i="1" s="1"/>
  <c r="G285" i="1"/>
  <c r="J285" i="1"/>
  <c r="I285" i="1" s="1"/>
  <c r="H284" i="1"/>
  <c r="F285" i="1" l="1"/>
  <c r="E285" i="1" s="1"/>
  <c r="B285" i="1"/>
  <c r="K285" i="1"/>
  <c r="D285" i="1" l="1"/>
  <c r="C286" i="1" s="1"/>
  <c r="L285" i="1"/>
  <c r="H285" i="1"/>
  <c r="G286" i="1"/>
  <c r="J286" i="1"/>
  <c r="I286" i="1" s="1"/>
  <c r="K286" i="1" l="1"/>
  <c r="B286" i="1"/>
  <c r="F286" i="1"/>
  <c r="E286" i="1" s="1"/>
  <c r="G287" i="1" l="1"/>
  <c r="J287" i="1"/>
  <c r="I287" i="1" s="1"/>
  <c r="H286" i="1"/>
  <c r="L286" i="1"/>
  <c r="D286" i="1"/>
  <c r="C287" i="1" s="1"/>
  <c r="K287" i="1" l="1"/>
  <c r="F287" i="1"/>
  <c r="E287" i="1" s="1"/>
  <c r="B287" i="1"/>
  <c r="D287" i="1" l="1"/>
  <c r="C288" i="1" s="1"/>
  <c r="L287" i="1"/>
  <c r="H287" i="1"/>
  <c r="G288" i="1"/>
  <c r="J288" i="1"/>
  <c r="I288" i="1" s="1"/>
  <c r="K288" i="1" l="1"/>
  <c r="B288" i="1"/>
  <c r="F288" i="1"/>
  <c r="E288" i="1" s="1"/>
  <c r="G289" i="1" l="1"/>
  <c r="J289" i="1"/>
  <c r="I289" i="1" s="1"/>
  <c r="H288" i="1"/>
  <c r="L288" i="1"/>
  <c r="D288" i="1"/>
  <c r="C289" i="1" s="1"/>
  <c r="F289" i="1" l="1"/>
  <c r="E289" i="1" s="1"/>
  <c r="B289" i="1"/>
  <c r="K289" i="1"/>
  <c r="D289" i="1" l="1"/>
  <c r="C290" i="1" s="1"/>
  <c r="L289" i="1"/>
  <c r="H289" i="1"/>
  <c r="G290" i="1"/>
  <c r="J290" i="1"/>
  <c r="I290" i="1" s="1"/>
  <c r="K290" i="1" l="1"/>
  <c r="B290" i="1"/>
  <c r="F290" i="1"/>
  <c r="E290" i="1" s="1"/>
  <c r="L290" i="1" l="1"/>
  <c r="D290" i="1"/>
  <c r="C291" i="1" s="1"/>
  <c r="G291" i="1"/>
  <c r="J291" i="1"/>
  <c r="I291" i="1" s="1"/>
  <c r="H290" i="1"/>
  <c r="F291" i="1" l="1"/>
  <c r="E291" i="1" s="1"/>
  <c r="B291" i="1"/>
  <c r="K291" i="1"/>
  <c r="D291" i="1" l="1"/>
  <c r="C292" i="1" s="1"/>
  <c r="L291" i="1"/>
  <c r="H291" i="1"/>
  <c r="G292" i="1"/>
  <c r="J292" i="1"/>
  <c r="I292" i="1" s="1"/>
  <c r="K292" i="1" l="1"/>
  <c r="B292" i="1"/>
  <c r="F292" i="1"/>
  <c r="E292" i="1" s="1"/>
  <c r="G293" i="1" l="1"/>
  <c r="J293" i="1"/>
  <c r="I293" i="1" s="1"/>
  <c r="H292" i="1"/>
  <c r="L292" i="1"/>
  <c r="D292" i="1"/>
  <c r="C293" i="1" s="1"/>
  <c r="F293" i="1" l="1"/>
  <c r="E293" i="1" s="1"/>
  <c r="B293" i="1"/>
  <c r="K293" i="1"/>
  <c r="D293" i="1" l="1"/>
  <c r="C294" i="1" s="1"/>
  <c r="L293" i="1"/>
  <c r="H293" i="1"/>
  <c r="G294" i="1"/>
  <c r="J294" i="1"/>
  <c r="I294" i="1" s="1"/>
  <c r="K294" i="1" l="1"/>
  <c r="B294" i="1"/>
  <c r="F294" i="1"/>
  <c r="E294" i="1" s="1"/>
  <c r="L294" i="1" l="1"/>
  <c r="D294" i="1"/>
  <c r="C295" i="1" s="1"/>
  <c r="G295" i="1"/>
  <c r="J295" i="1"/>
  <c r="I295" i="1" s="1"/>
  <c r="H294" i="1"/>
  <c r="F295" i="1" l="1"/>
  <c r="E295" i="1" s="1"/>
  <c r="B295" i="1"/>
  <c r="K295" i="1"/>
  <c r="D295" i="1" l="1"/>
  <c r="C296" i="1" s="1"/>
  <c r="L295" i="1"/>
  <c r="H295" i="1"/>
  <c r="G296" i="1"/>
  <c r="J296" i="1"/>
  <c r="I296" i="1" s="1"/>
  <c r="K296" i="1" l="1"/>
  <c r="B296" i="1"/>
  <c r="F296" i="1"/>
  <c r="E296" i="1" s="1"/>
  <c r="L296" i="1" l="1"/>
  <c r="D296" i="1"/>
  <c r="C297" i="1" s="1"/>
  <c r="G297" i="1"/>
  <c r="J297" i="1"/>
  <c r="I297" i="1" s="1"/>
  <c r="H296" i="1"/>
  <c r="F297" i="1" l="1"/>
  <c r="E297" i="1" s="1"/>
  <c r="B297" i="1"/>
  <c r="K297" i="1"/>
  <c r="D297" i="1" l="1"/>
  <c r="C298" i="1" s="1"/>
  <c r="L297" i="1"/>
  <c r="H297" i="1"/>
  <c r="G298" i="1"/>
  <c r="J298" i="1"/>
  <c r="I298" i="1" s="1"/>
  <c r="K298" i="1" l="1"/>
  <c r="B298" i="1"/>
  <c r="F298" i="1"/>
  <c r="E298" i="1" s="1"/>
  <c r="L298" i="1" l="1"/>
  <c r="D298" i="1"/>
  <c r="C299" i="1" s="1"/>
  <c r="G299" i="1"/>
  <c r="J299" i="1"/>
  <c r="I299" i="1" s="1"/>
  <c r="H298" i="1"/>
  <c r="F299" i="1" l="1"/>
  <c r="E299" i="1" s="1"/>
  <c r="B299" i="1"/>
  <c r="K299" i="1"/>
  <c r="D299" i="1" l="1"/>
  <c r="C300" i="1" s="1"/>
  <c r="L299" i="1"/>
  <c r="H299" i="1"/>
  <c r="G300" i="1"/>
  <c r="J300" i="1"/>
  <c r="I300" i="1" s="1"/>
  <c r="K300" i="1" l="1"/>
  <c r="B300" i="1"/>
  <c r="F300" i="1"/>
  <c r="E300" i="1" s="1"/>
  <c r="G301" i="1" l="1"/>
  <c r="J301" i="1"/>
  <c r="I301" i="1" s="1"/>
  <c r="H300" i="1"/>
  <c r="L300" i="1"/>
  <c r="D300" i="1"/>
  <c r="C301" i="1" l="1"/>
  <c r="B301" i="1" s="1"/>
  <c r="F301" i="1"/>
  <c r="E301" i="1" s="1"/>
  <c r="K301" i="1"/>
  <c r="D301" i="1" l="1"/>
  <c r="C302" i="1" s="1"/>
  <c r="L301" i="1"/>
  <c r="H301" i="1"/>
  <c r="G302" i="1"/>
  <c r="J302" i="1"/>
  <c r="I302" i="1" s="1"/>
  <c r="K302" i="1" l="1"/>
  <c r="B302" i="1"/>
  <c r="F302" i="1"/>
  <c r="E302" i="1" s="1"/>
  <c r="L302" i="1" l="1"/>
  <c r="D302" i="1"/>
  <c r="C303" i="1" s="1"/>
  <c r="G303" i="1"/>
  <c r="J303" i="1"/>
  <c r="I303" i="1" s="1"/>
  <c r="H302" i="1"/>
  <c r="F303" i="1" l="1"/>
  <c r="E303" i="1" s="1"/>
  <c r="B303" i="1"/>
  <c r="K303" i="1"/>
  <c r="D303" i="1" l="1"/>
  <c r="C304" i="1" s="1"/>
  <c r="L303" i="1"/>
  <c r="H303" i="1"/>
  <c r="G304" i="1"/>
  <c r="J304" i="1"/>
  <c r="I304" i="1" s="1"/>
  <c r="K304" i="1" l="1"/>
  <c r="B304" i="1"/>
  <c r="F304" i="1"/>
  <c r="E304" i="1" s="1"/>
  <c r="G305" i="1" l="1"/>
  <c r="J305" i="1"/>
  <c r="I305" i="1" s="1"/>
  <c r="H304" i="1"/>
  <c r="L304" i="1"/>
  <c r="D304" i="1"/>
  <c r="C305" i="1" s="1"/>
  <c r="K305" i="1" l="1"/>
  <c r="F305" i="1"/>
  <c r="E305" i="1" s="1"/>
  <c r="B305" i="1"/>
  <c r="D305" i="1" l="1"/>
  <c r="C306" i="1" s="1"/>
  <c r="L305" i="1"/>
  <c r="H305" i="1"/>
  <c r="G306" i="1"/>
  <c r="J306" i="1"/>
  <c r="I306" i="1" s="1"/>
  <c r="K306" i="1" l="1"/>
  <c r="B306" i="1"/>
  <c r="F306" i="1"/>
  <c r="E306" i="1" s="1"/>
  <c r="G307" i="1" l="1"/>
  <c r="J307" i="1"/>
  <c r="I307" i="1" s="1"/>
  <c r="H306" i="1"/>
  <c r="L306" i="1"/>
  <c r="D306" i="1"/>
  <c r="C307" i="1" s="1"/>
  <c r="F307" i="1" l="1"/>
  <c r="E307" i="1" s="1"/>
  <c r="B307" i="1"/>
  <c r="K307" i="1"/>
  <c r="D307" i="1" l="1"/>
  <c r="C308" i="1" s="1"/>
  <c r="L307" i="1"/>
  <c r="H307" i="1"/>
  <c r="G308" i="1"/>
  <c r="J308" i="1"/>
  <c r="I308" i="1" s="1"/>
  <c r="K308" i="1" l="1"/>
  <c r="B308" i="1"/>
  <c r="F308" i="1"/>
  <c r="E308" i="1" s="1"/>
  <c r="G309" i="1" l="1"/>
  <c r="J309" i="1"/>
  <c r="I309" i="1" s="1"/>
  <c r="H308" i="1"/>
  <c r="L308" i="1"/>
  <c r="D308" i="1"/>
  <c r="C309" i="1" s="1"/>
  <c r="F309" i="1" l="1"/>
  <c r="E309" i="1" s="1"/>
  <c r="B309" i="1"/>
  <c r="K309" i="1"/>
  <c r="D309" i="1" l="1"/>
  <c r="C310" i="1" s="1"/>
  <c r="L309" i="1"/>
  <c r="H309" i="1"/>
  <c r="G310" i="1"/>
  <c r="J310" i="1"/>
  <c r="I310" i="1" s="1"/>
  <c r="K310" i="1" l="1"/>
  <c r="B310" i="1"/>
  <c r="F310" i="1"/>
  <c r="E310" i="1" s="1"/>
  <c r="G311" i="1" l="1"/>
  <c r="J311" i="1"/>
  <c r="I311" i="1" s="1"/>
  <c r="K311" i="1" s="1"/>
  <c r="H310" i="1"/>
  <c r="D310" i="1"/>
  <c r="C311" i="1" s="1"/>
  <c r="L310" i="1"/>
  <c r="B311" i="1" l="1"/>
  <c r="F311" i="1"/>
  <c r="F312" i="1" l="1"/>
  <c r="F314" i="1" s="1"/>
  <c r="E311" i="1"/>
  <c r="H311" i="1" s="1"/>
  <c r="D311" i="1"/>
  <c r="L311" i="1" l="1"/>
</calcChain>
</file>

<file path=xl/sharedStrings.xml><?xml version="1.0" encoding="utf-8"?>
<sst xmlns="http://schemas.openxmlformats.org/spreadsheetml/2006/main" count="40" uniqueCount="40">
  <si>
    <t>N</t>
  </si>
  <si>
    <t>S(t)</t>
  </si>
  <si>
    <t>b</t>
  </si>
  <si>
    <t>k</t>
  </si>
  <si>
    <t>R (t)</t>
  </si>
  <si>
    <t>I(t)</t>
  </si>
  <si>
    <r>
      <rPr>
        <b/>
        <sz val="16"/>
        <color indexed="62"/>
        <rFont val="Calibri"/>
        <family val="2"/>
      </rPr>
      <t>-</t>
    </r>
    <r>
      <rPr>
        <b/>
        <sz val="16"/>
        <color indexed="10"/>
        <rFont val="Calibri"/>
        <family val="2"/>
      </rPr>
      <t>b*s(t)</t>
    </r>
    <r>
      <rPr>
        <b/>
        <sz val="16"/>
        <color indexed="8"/>
        <rFont val="Calibri"/>
        <family val="2"/>
      </rPr>
      <t>*I(t)</t>
    </r>
  </si>
  <si>
    <r>
      <t>k</t>
    </r>
    <r>
      <rPr>
        <b/>
        <sz val="16"/>
        <color indexed="8"/>
        <rFont val="Calibri"/>
        <family val="2"/>
      </rPr>
      <t>*I(t)</t>
    </r>
  </si>
  <si>
    <r>
      <t>b*s(t)</t>
    </r>
    <r>
      <rPr>
        <b/>
        <sz val="16"/>
        <color indexed="8"/>
        <rFont val="Calibri"/>
        <family val="2"/>
      </rPr>
      <t xml:space="preserve">*I(t) - </t>
    </r>
    <r>
      <rPr>
        <b/>
        <sz val="16"/>
        <color indexed="10"/>
        <rFont val="Calibri"/>
        <family val="2"/>
      </rPr>
      <t>k</t>
    </r>
    <r>
      <rPr>
        <b/>
        <sz val="16"/>
        <color indexed="8"/>
        <rFont val="Calibri"/>
        <family val="2"/>
      </rPr>
      <t>*I(t)</t>
    </r>
  </si>
  <si>
    <t>S+I+R</t>
  </si>
  <si>
    <t>Time (t)</t>
  </si>
  <si>
    <t>From S</t>
  </si>
  <si>
    <t>s(t) fraction</t>
  </si>
  <si>
    <t>To I</t>
  </si>
  <si>
    <t>From I</t>
  </si>
  <si>
    <t>i(t) fraction</t>
  </si>
  <si>
    <t>To R</t>
  </si>
  <si>
    <t>r(t) fraction</t>
  </si>
  <si>
    <t>Initially infected</t>
  </si>
  <si>
    <t>Total population</t>
  </si>
  <si>
    <t>Infectious period (days)</t>
  </si>
  <si>
    <t>Recovery rate</t>
  </si>
  <si>
    <t>Deciding c (i.e R0) from an outbreak (ex post)</t>
  </si>
  <si>
    <r>
      <t>-ln(s(large</t>
    </r>
    <r>
      <rPr>
        <b/>
        <i/>
        <sz val="14"/>
        <color indexed="43"/>
        <rFont val="Calibri"/>
        <family val="2"/>
      </rPr>
      <t xml:space="preserve"> t</t>
    </r>
    <r>
      <rPr>
        <b/>
        <sz val="14"/>
        <color indexed="43"/>
        <rFont val="Calibri"/>
        <family val="2"/>
      </rPr>
      <t>) / (1-s(large</t>
    </r>
    <r>
      <rPr>
        <b/>
        <i/>
        <sz val="14"/>
        <color indexed="43"/>
        <rFont val="Calibri"/>
        <family val="2"/>
      </rPr>
      <t xml:space="preserve"> t</t>
    </r>
    <r>
      <rPr>
        <b/>
        <sz val="14"/>
        <color indexed="43"/>
        <rFont val="Calibri"/>
        <family val="2"/>
      </rPr>
      <t>)</t>
    </r>
  </si>
  <si>
    <t>equation for S</t>
  </si>
  <si>
    <t>equation for R</t>
  </si>
  <si>
    <t>equation for I</t>
  </si>
  <si>
    <t xml:space="preserve">Number of susceptible (S) decreases with those who are infected each day. </t>
  </si>
  <si>
    <t>The number of recovered (R) increases with those who recover each day.</t>
  </si>
  <si>
    <t>The number of recovered is decided by the number of infected and the recovery rate.</t>
  </si>
  <si>
    <t>The number of infected is decided by the number of infected and the number of infectious contacts.</t>
  </si>
  <si>
    <t>The number of infected (I) increase with those who are infected each day.</t>
  </si>
  <si>
    <t>...and decrease with those who recover each day.</t>
  </si>
  <si>
    <t>Contacts per day (every infected)</t>
  </si>
  <si>
    <t>s(0)*b/k</t>
  </si>
  <si>
    <t>Period</t>
  </si>
  <si>
    <t>Theoretical R0</t>
  </si>
  <si>
    <t xml:space="preserve">~ dS/dt </t>
  </si>
  <si>
    <t>~ dR/dt</t>
  </si>
  <si>
    <t>~dI/dt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</si>
</sst>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k_r_-;\-* #,##0.00\ _k_r_-;_-* &quot;-&quot;??\ _k_r_-;_-@_-"/>
    <numFmt numFmtId="165" formatCode="_-* #,##0\ _k_r_-;\-* #,##0\ _k_r_-;_-* &quot;-&quot;??\ _k_r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b/>
      <sz val="16"/>
      <color indexed="62"/>
      <name val="Calibri"/>
      <family val="2"/>
    </font>
    <font>
      <b/>
      <sz val="16"/>
      <color indexed="10"/>
      <name val="Calibri"/>
      <family val="2"/>
    </font>
    <font>
      <b/>
      <sz val="14"/>
      <color indexed="10"/>
      <name val="Calibri"/>
      <family val="2"/>
    </font>
    <font>
      <b/>
      <sz val="16"/>
      <color indexed="43"/>
      <name val="Calibri"/>
      <family val="2"/>
    </font>
    <font>
      <b/>
      <sz val="14"/>
      <color indexed="43"/>
      <name val="Calibri"/>
      <family val="2"/>
    </font>
    <font>
      <b/>
      <i/>
      <sz val="14"/>
      <color indexed="4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Fill="1"/>
    <xf numFmtId="2" fontId="0" fillId="0" borderId="0" xfId="1" applyNumberFormat="1" applyFont="1" applyFill="1"/>
    <xf numFmtId="2" fontId="0" fillId="0" borderId="0" xfId="1" applyNumberFormat="1" applyFont="1"/>
    <xf numFmtId="164" fontId="0" fillId="0" borderId="0" xfId="1" applyFont="1" applyFill="1"/>
    <xf numFmtId="0" fontId="0" fillId="0" borderId="0" xfId="0" quotePrefix="1" applyAlignment="1">
      <alignment horizontal="center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2" borderId="7" xfId="0" applyFill="1" applyBorder="1"/>
    <xf numFmtId="2" fontId="0" fillId="2" borderId="9" xfId="1" applyNumberFormat="1" applyFont="1" applyFill="1" applyBorder="1"/>
    <xf numFmtId="0" fontId="0" fillId="3" borderId="7" xfId="0" applyFill="1" applyBorder="1"/>
    <xf numFmtId="2" fontId="0" fillId="3" borderId="9" xfId="1" applyNumberFormat="1" applyFont="1" applyFill="1" applyBorder="1"/>
    <xf numFmtId="165" fontId="0" fillId="4" borderId="7" xfId="0" applyNumberFormat="1" applyFill="1" applyBorder="1"/>
    <xf numFmtId="2" fontId="0" fillId="4" borderId="9" xfId="1" applyNumberFormat="1" applyFont="1" applyFill="1" applyBorder="1"/>
    <xf numFmtId="0" fontId="5" fillId="2" borderId="10" xfId="0" applyFont="1" applyFill="1" applyBorder="1" applyAlignment="1">
      <alignment horizontal="center"/>
    </xf>
    <xf numFmtId="0" fontId="3" fillId="2" borderId="10" xfId="0" quotePrefix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7" fillId="5" borderId="11" xfId="0" quotePrefix="1" applyFont="1" applyFill="1" applyBorder="1" applyAlignment="1">
      <alignment horizontal="center"/>
    </xf>
    <xf numFmtId="0" fontId="4" fillId="0" borderId="12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5" fontId="3" fillId="4" borderId="13" xfId="0" applyNumberFormat="1" applyFont="1" applyFill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2" fontId="2" fillId="6" borderId="0" xfId="1" applyNumberFormat="1" applyFont="1" applyFill="1"/>
    <xf numFmtId="165" fontId="0" fillId="7" borderId="0" xfId="1" applyNumberFormat="1" applyFont="1" applyFill="1"/>
    <xf numFmtId="0" fontId="4" fillId="8" borderId="15" xfId="0" applyFont="1" applyFill="1" applyBorder="1"/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right"/>
    </xf>
    <xf numFmtId="0" fontId="4" fillId="8" borderId="18" xfId="1" applyNumberFormat="1" applyFont="1" applyFill="1" applyBorder="1" applyAlignment="1">
      <alignment horizontal="left"/>
    </xf>
    <xf numFmtId="0" fontId="8" fillId="8" borderId="0" xfId="1" applyNumberFormat="1" applyFont="1" applyFill="1" applyBorder="1" applyAlignment="1">
      <alignment horizontal="center"/>
    </xf>
    <xf numFmtId="2" fontId="4" fillId="8" borderId="19" xfId="1" applyNumberFormat="1" applyFont="1" applyFill="1" applyBorder="1" applyAlignment="1">
      <alignment vertical="center"/>
    </xf>
    <xf numFmtId="0" fontId="4" fillId="8" borderId="18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right"/>
    </xf>
    <xf numFmtId="0" fontId="4" fillId="8" borderId="20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center"/>
    </xf>
    <xf numFmtId="2" fontId="4" fillId="8" borderId="21" xfId="0" applyNumberFormat="1" applyFont="1" applyFill="1" applyBorder="1" applyAlignment="1">
      <alignment horizontal="right"/>
    </xf>
    <xf numFmtId="0" fontId="0" fillId="0" borderId="0" xfId="0" applyFill="1"/>
    <xf numFmtId="0" fontId="3" fillId="0" borderId="14" xfId="0" applyFont="1" applyFill="1" applyBorder="1" applyAlignment="1">
      <alignment horizontal="center"/>
    </xf>
    <xf numFmtId="165" fontId="3" fillId="0" borderId="14" xfId="0" applyNumberFormat="1" applyFont="1" applyFill="1" applyBorder="1" applyAlignment="1">
      <alignment horizontal="center"/>
    </xf>
    <xf numFmtId="2" fontId="0" fillId="2" borderId="9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2" applyFont="1" applyFill="1" applyAlignment="1">
      <alignment horizontal="center"/>
    </xf>
    <xf numFmtId="2" fontId="0" fillId="3" borderId="9" xfId="1" applyNumberFormat="1" applyFont="1" applyFill="1" applyBorder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4" borderId="9" xfId="1" applyNumberFormat="1" applyFont="1" applyFill="1" applyBorder="1" applyAlignment="1">
      <alignment horizontal="center"/>
    </xf>
    <xf numFmtId="164" fontId="0" fillId="0" borderId="0" xfId="1" applyFont="1" applyFill="1" applyAlignment="1">
      <alignment horizontal="center"/>
    </xf>
    <xf numFmtId="0" fontId="9" fillId="9" borderId="22" xfId="0" applyFont="1" applyFill="1" applyBorder="1" applyAlignment="1">
      <alignment horizontal="left"/>
    </xf>
    <xf numFmtId="0" fontId="10" fillId="9" borderId="23" xfId="0" quotePrefix="1" applyFont="1" applyFill="1" applyBorder="1" applyAlignment="1">
      <alignment horizontal="center"/>
    </xf>
    <xf numFmtId="0" fontId="9" fillId="9" borderId="24" xfId="0" applyFont="1" applyFill="1" applyBorder="1"/>
    <xf numFmtId="165" fontId="0" fillId="0" borderId="8" xfId="1" quotePrefix="1" applyNumberFormat="1" applyFont="1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8" xfId="0" quotePrefix="1" applyBorder="1" applyAlignment="1">
      <alignment wrapText="1"/>
    </xf>
    <xf numFmtId="0" fontId="0" fillId="0" borderId="0" xfId="0" applyNumberFormat="1" applyAlignment="1">
      <alignment horizontal="center"/>
    </xf>
    <xf numFmtId="0" fontId="9" fillId="9" borderId="0" xfId="0" applyFont="1" applyFill="1" applyBorder="1" applyAlignment="1">
      <alignment horizontal="left"/>
    </xf>
    <xf numFmtId="0" fontId="10" fillId="9" borderId="0" xfId="0" quotePrefix="1" applyFont="1" applyFill="1" applyBorder="1" applyAlignment="1">
      <alignment horizontal="center"/>
    </xf>
    <xf numFmtId="0" fontId="9" fillId="9" borderId="0" xfId="0" applyFont="1" applyFill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0000000000001"/>
          <c:y val="5.5555555555555552E-2"/>
          <c:w val="0.78541666666666665"/>
          <c:h val="0.69328703703703709"/>
        </c:manualLayout>
      </c:layout>
      <c:lineChart>
        <c:grouping val="standard"/>
        <c:varyColors val="0"/>
        <c:ser>
          <c:idx val="0"/>
          <c:order val="0"/>
          <c:tx>
            <c:strRef>
              <c:f>SIR!$B$2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cat>
            <c:numRef>
              <c:f>SIR!$A$3:$A$302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SIR!$B$3:$B$302</c:f>
              <c:numCache>
                <c:formatCode>0.00</c:formatCode>
                <c:ptCount val="300"/>
                <c:pt idx="0">
                  <c:v>38995500</c:v>
                </c:pt>
                <c:pt idx="1">
                  <c:v>38994136.657326922</c:v>
                </c:pt>
                <c:pt idx="2">
                  <c:v>38992701.155345842</c:v>
                </c:pt>
                <c:pt idx="3">
                  <c:v>38991189.692796074</c:v>
                </c:pt>
                <c:pt idx="4">
                  <c:v>38989598.270131022</c:v>
                </c:pt>
                <c:pt idx="5">
                  <c:v>38987922.679388411</c:v>
                </c:pt>
                <c:pt idx="6">
                  <c:v>38986158.493566416</c:v>
                </c:pt>
                <c:pt idx="7">
                  <c:v>38984301.055484079</c:v>
                </c:pt>
                <c:pt idx="8">
                  <c:v>38982345.466103904</c:v>
                </c:pt>
                <c:pt idx="9">
                  <c:v>38980286.57229384</c:v>
                </c:pt>
                <c:pt idx="10">
                  <c:v>38978118.954005241</c:v>
                </c:pt>
                <c:pt idx="11">
                  <c:v>38975836.910842851</c:v>
                </c:pt>
                <c:pt idx="12">
                  <c:v>38973434.448002361</c:v>
                </c:pt>
                <c:pt idx="13">
                  <c:v>38970905.261550508</c:v>
                </c:pt>
                <c:pt idx="14">
                  <c:v>38968242.723022394</c:v>
                </c:pt>
                <c:pt idx="15">
                  <c:v>38965439.86331024</c:v>
                </c:pt>
                <c:pt idx="16">
                  <c:v>38962489.355817564</c:v>
                </c:pt>
                <c:pt idx="17">
                  <c:v>38959383.498852625</c:v>
                </c:pt>
                <c:pt idx="18">
                  <c:v>38956114.197234847</c:v>
                </c:pt>
                <c:pt idx="19">
                  <c:v>38952672.943088062</c:v>
                </c:pt>
                <c:pt idx="20">
                  <c:v>38949050.795794591</c:v>
                </c:pt>
                <c:pt idx="21">
                  <c:v>38945238.361084618</c:v>
                </c:pt>
                <c:pt idx="22">
                  <c:v>38941225.769235805</c:v>
                </c:pt>
                <c:pt idx="23">
                  <c:v>38937002.652359016</c:v>
                </c:pt>
                <c:pt idx="24">
                  <c:v>38932558.120746985</c:v>
                </c:pt>
                <c:pt idx="25">
                  <c:v>38927880.738264084</c:v>
                </c:pt>
                <c:pt idx="26">
                  <c:v>38922958.49675712</c:v>
                </c:pt>
                <c:pt idx="27">
                  <c:v>38917778.789468929</c:v>
                </c:pt>
                <c:pt idx="28">
                  <c:v>38912328.383439086</c:v>
                </c:pt>
                <c:pt idx="29">
                  <c:v>38906593.390878782</c:v>
                </c:pt>
                <c:pt idx="30">
                  <c:v>38900559.239510305</c:v>
                </c:pt>
                <c:pt idx="31">
                  <c:v>38894210.641865462</c:v>
                </c:pt>
                <c:pt idx="32">
                  <c:v>38887531.563541725</c:v>
                </c:pt>
                <c:pt idx="33">
                  <c:v>38880505.190419979</c:v>
                </c:pt>
                <c:pt idx="34">
                  <c:v>38873113.894853778</c:v>
                </c:pt>
                <c:pt idx="35">
                  <c:v>38865339.200846538</c:v>
                </c:pt>
                <c:pt idx="36">
                  <c:v>38857161.748240724</c:v>
                </c:pt>
                <c:pt idx="37">
                  <c:v>38848561.255951628</c:v>
                </c:pt>
                <c:pt idx="38">
                  <c:v>38839516.484287858</c:v>
                </c:pt>
                <c:pt idx="39">
                  <c:v>38830005.196411401</c:v>
                </c:pt>
                <c:pt idx="40">
                  <c:v>38820004.119002059</c:v>
                </c:pt>
                <c:pt idx="41">
                  <c:v>38809488.902204305</c:v>
                </c:pt>
                <c:pt idx="42">
                  <c:v>38798434.078949369</c:v>
                </c:pt>
                <c:pt idx="43">
                  <c:v>38786813.023761578</c:v>
                </c:pt>
                <c:pt idx="44">
                  <c:v>38774597.911175907</c:v>
                </c:pt>
                <c:pt idx="45">
                  <c:v>38761759.67391336</c:v>
                </c:pt>
                <c:pt idx="46">
                  <c:v>38748267.960982345</c:v>
                </c:pt>
                <c:pt idx="47">
                  <c:v>38734091.095897704</c:v>
                </c:pt>
                <c:pt idx="48">
                  <c:v>38719196.035234638</c:v>
                </c:pt>
                <c:pt idx="49">
                  <c:v>38703548.327762604</c:v>
                </c:pt>
                <c:pt idx="50">
                  <c:v>38687112.074434161</c:v>
                </c:pt>
                <c:pt idx="51">
                  <c:v>38669849.889536187</c:v>
                </c:pt>
                <c:pt idx="52">
                  <c:v>38651722.863345549</c:v>
                </c:pt>
                <c:pt idx="53">
                  <c:v>38632690.526668482</c:v>
                </c:pt>
                <c:pt idx="54">
                  <c:v>38612710.817682534</c:v>
                </c:pt>
                <c:pt idx="55">
                  <c:v>38591740.051541798</c:v>
                </c:pt>
                <c:pt idx="56">
                  <c:v>38569732.89325051</c:v>
                </c:pt>
                <c:pt idx="57">
                  <c:v>38546642.334356599</c:v>
                </c:pt>
                <c:pt idx="58">
                  <c:v>38522419.67406524</c:v>
                </c:pt>
                <c:pt idx="59">
                  <c:v>38497014.50542292</c:v>
                </c:pt>
                <c:pt idx="60">
                  <c:v>38470374.707274258</c:v>
                </c:pt>
                <c:pt idx="61">
                  <c:v>38442446.4427469</c:v>
                </c:pt>
                <c:pt idx="62">
                  <c:v>38413174.165073335</c:v>
                </c:pt>
                <c:pt idx="63">
                  <c:v>38382500.63161207</c:v>
                </c:pt>
                <c:pt idx="64">
                  <c:v>38350366.926983625</c:v>
                </c:pt>
                <c:pt idx="65">
                  <c:v>38316712.496288106</c:v>
                </c:pt>
                <c:pt idx="66">
                  <c:v>38281475.189420141</c:v>
                </c:pt>
                <c:pt idx="67">
                  <c:v>38244591.317542084</c:v>
                </c:pt>
                <c:pt idx="68">
                  <c:v>38205995.72281687</c:v>
                </c:pt>
                <c:pt idx="69">
                  <c:v>38165621.862535641</c:v>
                </c:pt>
                <c:pt idx="70">
                  <c:v>38123401.908801377</c:v>
                </c:pt>
                <c:pt idx="71">
                  <c:v>38079266.864945546</c:v>
                </c:pt>
                <c:pt idx="72">
                  <c:v>38033146.699859217</c:v>
                </c:pt>
                <c:pt idx="73">
                  <c:v>37984970.501410209</c:v>
                </c:pt>
                <c:pt idx="74">
                  <c:v>37934666.650091745</c:v>
                </c:pt>
                <c:pt idx="75">
                  <c:v>37882163.014003552</c:v>
                </c:pt>
                <c:pt idx="76">
                  <c:v>37827387.166200213</c:v>
                </c:pt>
                <c:pt idx="77">
                  <c:v>37770266.625351958</c:v>
                </c:pt>
                <c:pt idx="78">
                  <c:v>37710729.120547101</c:v>
                </c:pt>
                <c:pt idx="79">
                  <c:v>37648702.880920224</c:v>
                </c:pt>
                <c:pt idx="80">
                  <c:v>37584116.950614236</c:v>
                </c:pt>
                <c:pt idx="81">
                  <c:v>37516901.529374808</c:v>
                </c:pt>
                <c:pt idx="82">
                  <c:v>37446988.338830888</c:v>
                </c:pt>
                <c:pt idx="83">
                  <c:v>37374311.01423382</c:v>
                </c:pt>
                <c:pt idx="84">
                  <c:v>37298805.52110865</c:v>
                </c:pt>
                <c:pt idx="85">
                  <c:v>37220410.59591525</c:v>
                </c:pt>
                <c:pt idx="86">
                  <c:v>37139068.209423825</c:v>
                </c:pt>
                <c:pt idx="87">
                  <c:v>37054724.051081508</c:v>
                </c:pt>
                <c:pt idx="88">
                  <c:v>36967328.032186754</c:v>
                </c:pt>
                <c:pt idx="89">
                  <c:v>36876834.805200391</c:v>
                </c:pt>
                <c:pt idx="90">
                  <c:v>36783204.296011716</c:v>
                </c:pt>
                <c:pt idx="91">
                  <c:v>36686402.245452315</c:v>
                </c:pt>
                <c:pt idx="92">
                  <c:v>36586400.755817533</c:v>
                </c:pt>
                <c:pt idx="93">
                  <c:v>36483178.837626033</c:v>
                </c:pt>
                <c:pt idx="94">
                  <c:v>36376722.951332889</c:v>
                </c:pt>
                <c:pt idx="95">
                  <c:v>36267027.538224384</c:v>
                </c:pt>
                <c:pt idx="96">
                  <c:v>36154095.534277074</c:v>
                </c:pt>
                <c:pt idx="97">
                  <c:v>36037938.860374756</c:v>
                </c:pt>
                <c:pt idx="98">
                  <c:v>35918578.881960496</c:v>
                </c:pt>
                <c:pt idx="99">
                  <c:v>35796046.830972739</c:v>
                </c:pt>
                <c:pt idx="100">
                  <c:v>35670384.182790063</c:v>
                </c:pt>
                <c:pt idx="101">
                  <c:v>35541642.980903327</c:v>
                </c:pt>
                <c:pt idx="102">
                  <c:v>35409886.102159642</c:v>
                </c:pt>
                <c:pt idx="103">
                  <c:v>35275187.455691367</c:v>
                </c:pt>
                <c:pt idx="104">
                  <c:v>35137632.109062895</c:v>
                </c:pt>
                <c:pt idx="105">
                  <c:v>34997316.335743599</c:v>
                </c:pt>
                <c:pt idx="106">
                  <c:v>34854347.578748055</c:v>
                </c:pt>
                <c:pt idx="107">
                  <c:v>34708844.3261704</c:v>
                </c:pt>
                <c:pt idx="108">
                  <c:v>34560935.895370692</c:v>
                </c:pt>
                <c:pt idx="109">
                  <c:v>34410762.123733714</c:v>
                </c:pt>
                <c:pt idx="110">
                  <c:v>34258472.965196609</c:v>
                </c:pt>
                <c:pt idx="111">
                  <c:v>34104227.993107677</c:v>
                </c:pt>
                <c:pt idx="112">
                  <c:v>33948195.811407521</c:v>
                </c:pt>
                <c:pt idx="113">
                  <c:v>33790553.377583824</c:v>
                </c:pt>
                <c:pt idx="114">
                  <c:v>33631485.242308632</c:v>
                </c:pt>
                <c:pt idx="115">
                  <c:v>33471182.71208626</c:v>
                </c:pt>
                <c:pt idx="116">
                  <c:v>33309842.942584261</c:v>
                </c:pt>
                <c:pt idx="117">
                  <c:v>33147667.971553791</c:v>
                </c:pt>
                <c:pt idx="118">
                  <c:v>32984863.701335393</c:v>
                </c:pt>
                <c:pt idx="119">
                  <c:v>32821638.841861431</c:v>
                </c:pt>
                <c:pt idx="120">
                  <c:v>32658203.82578126</c:v>
                </c:pt>
                <c:pt idx="121">
                  <c:v>32494769.707829554</c:v>
                </c:pt>
                <c:pt idx="122">
                  <c:v>32331547.060818207</c:v>
                </c:pt>
                <c:pt idx="123">
                  <c:v>32168744.880651008</c:v>
                </c:pt>
                <c:pt idx="124">
                  <c:v>32006569.512538116</c:v>
                </c:pt>
                <c:pt idx="125">
                  <c:v>31845223.610132024</c:v>
                </c:pt>
                <c:pt idx="126">
                  <c:v>31684905.138632301</c:v>
                </c:pt>
                <c:pt idx="127">
                  <c:v>31525806.432033818</c:v>
                </c:pt>
                <c:pt idx="128">
                  <c:v>31368113.313648082</c:v>
                </c:pt>
                <c:pt idx="129">
                  <c:v>31212004.287840169</c:v>
                </c:pt>
                <c:pt idx="130">
                  <c:v>31057649.809627555</c:v>
                </c:pt>
                <c:pt idx="131">
                  <c:v>30905211.637417082</c:v>
                </c:pt>
                <c:pt idx="132">
                  <c:v>30754842.272747677</c:v>
                </c:pt>
                <c:pt idx="133">
                  <c:v>30606684.48949394</c:v>
                </c:pt>
                <c:pt idx="134">
                  <c:v>30460870.953602161</c:v>
                </c:pt>
                <c:pt idx="135">
                  <c:v>30317523.933105335</c:v>
                </c:pt>
                <c:pt idx="136">
                  <c:v>30176755.09692369</c:v>
                </c:pt>
                <c:pt idx="137">
                  <c:v>30038665.3998238</c:v>
                </c:pt>
                <c:pt idx="138">
                  <c:v>29903345.049899843</c:v>
                </c:pt>
                <c:pt idx="139">
                  <c:v>29770873.554067452</c:v>
                </c:pt>
                <c:pt idx="140">
                  <c:v>29641319.836331431</c:v>
                </c:pt>
                <c:pt idx="141">
                  <c:v>29514742.423006844</c:v>
                </c:pt>
                <c:pt idx="142">
                  <c:v>29391189.688637421</c:v>
                </c:pt>
                <c:pt idx="143">
                  <c:v>29270700.15606134</c:v>
                </c:pt>
                <c:pt idx="144">
                  <c:v>29153302.843914501</c:v>
                </c:pt>
                <c:pt idx="145">
                  <c:v>29039017.654825173</c:v>
                </c:pt>
                <c:pt idx="146">
                  <c:v>28927855.797629047</c:v>
                </c:pt>
                <c:pt idx="147">
                  <c:v>28819820.237107098</c:v>
                </c:pt>
                <c:pt idx="148">
                  <c:v>28714906.16500555</c:v>
                </c:pt>
                <c:pt idx="149">
                  <c:v>28613101.486423794</c:v>
                </c:pt>
                <c:pt idx="150">
                  <c:v>28514387.316037405</c:v>
                </c:pt>
                <c:pt idx="151">
                  <c:v>28418738.479046304</c:v>
                </c:pt>
                <c:pt idx="152">
                  <c:v>28326124.012189403</c:v>
                </c:pt>
                <c:pt idx="153">
                  <c:v>28236507.660635248</c:v>
                </c:pt>
                <c:pt idx="154">
                  <c:v>28149848.367032509</c:v>
                </c:pt>
                <c:pt idx="155">
                  <c:v>28066100.749475714</c:v>
                </c:pt>
                <c:pt idx="156">
                  <c:v>27985215.565602418</c:v>
                </c:pt>
                <c:pt idx="157">
                  <c:v>27907140.160481565</c:v>
                </c:pt>
                <c:pt idx="158">
                  <c:v>27831818.896374047</c:v>
                </c:pt>
                <c:pt idx="159">
                  <c:v>27759193.562841438</c:v>
                </c:pt>
                <c:pt idx="160">
                  <c:v>27689203.766044606</c:v>
                </c:pt>
                <c:pt idx="161">
                  <c:v>27621787.296408772</c:v>
                </c:pt>
                <c:pt idx="162">
                  <c:v>27556880.474134449</c:v>
                </c:pt>
                <c:pt idx="163">
                  <c:v>27494418.472304385</c:v>
                </c:pt>
                <c:pt idx="164">
                  <c:v>27434335.617575791</c:v>
                </c:pt>
                <c:pt idx="165">
                  <c:v>27376565.668655317</c:v>
                </c:pt>
                <c:pt idx="166">
                  <c:v>27321042.072933212</c:v>
                </c:pt>
                <c:pt idx="167">
                  <c:v>27267698.201804206</c:v>
                </c:pt>
                <c:pt idx="168">
                  <c:v>27216467.56532805</c:v>
                </c:pt>
                <c:pt idx="169">
                  <c:v>27167284.006984051</c:v>
                </c:pt>
                <c:pt idx="170">
                  <c:v>27120081.879353747</c:v>
                </c:pt>
                <c:pt idx="171">
                  <c:v>27074796.201626066</c:v>
                </c:pt>
                <c:pt idx="172">
                  <c:v>27031362.799861919</c:v>
                </c:pt>
                <c:pt idx="173">
                  <c:v>26989718.430982422</c:v>
                </c:pt>
                <c:pt idx="174">
                  <c:v>26949800.891458627</c:v>
                </c:pt>
                <c:pt idx="175">
                  <c:v>26911549.111682668</c:v>
                </c:pt>
                <c:pt idx="176">
                  <c:v>26874903.236992251</c:v>
                </c:pt>
                <c:pt idx="177">
                  <c:v>26839804.69630418</c:v>
                </c:pt>
                <c:pt idx="178">
                  <c:v>26806196.259289298</c:v>
                </c:pt>
                <c:pt idx="179">
                  <c:v>26774022.082992446</c:v>
                </c:pt>
                <c:pt idx="180">
                  <c:v>26743227.748767674</c:v>
                </c:pt>
                <c:pt idx="181">
                  <c:v>26713760.290362362</c:v>
                </c:pt>
                <c:pt idx="182">
                  <c:v>26685568.213944588</c:v>
                </c:pt>
                <c:pt idx="183">
                  <c:v>26658601.510827418</c:v>
                </c:pt>
                <c:pt idx="184">
                  <c:v>26632811.663601808</c:v>
                </c:pt>
                <c:pt idx="185">
                  <c:v>26608151.646347675</c:v>
                </c:pt>
                <c:pt idx="186">
                  <c:v>26584575.919550568</c:v>
                </c:pt>
                <c:pt idx="187">
                  <c:v>26562040.420309715</c:v>
                </c:pt>
                <c:pt idx="188">
                  <c:v>26540502.548382588</c:v>
                </c:pt>
                <c:pt idx="189">
                  <c:v>26519921.148571454</c:v>
                </c:pt>
                <c:pt idx="190">
                  <c:v>26500256.489919186</c:v>
                </c:pt>
                <c:pt idx="191">
                  <c:v>26481470.242144898</c:v>
                </c:pt>
                <c:pt idx="192">
                  <c:v>26463525.449714895</c:v>
                </c:pt>
                <c:pt idx="193">
                  <c:v>26446386.503911093</c:v>
                </c:pt>
                <c:pt idx="194">
                  <c:v>26430019.113227494</c:v>
                </c:pt>
                <c:pt idx="195">
                  <c:v>26414390.272395615</c:v>
                </c:pt>
                <c:pt idx="196">
                  <c:v>26399468.230311692</c:v>
                </c:pt>
                <c:pt idx="197">
                  <c:v>26385222.457112432</c:v>
                </c:pt>
                <c:pt idx="198">
                  <c:v>26371623.610621572</c:v>
                </c:pt>
                <c:pt idx="199">
                  <c:v>26358643.502366845</c:v>
                </c:pt>
                <c:pt idx="200">
                  <c:v>26346255.063345805</c:v>
                </c:pt>
                <c:pt idx="201">
                  <c:v>26334432.30969952</c:v>
                </c:pt>
                <c:pt idx="202">
                  <c:v>26323150.308435082</c:v>
                </c:pt>
                <c:pt idx="203">
                  <c:v>26312385.143321369</c:v>
                </c:pt>
                <c:pt idx="204">
                  <c:v>26302113.881067272</c:v>
                </c:pt>
                <c:pt idx="205">
                  <c:v>26292314.537877668</c:v>
                </c:pt>
                <c:pt idx="206">
                  <c:v>26282966.046469703</c:v>
                </c:pt>
                <c:pt idx="207">
                  <c:v>26274048.223620389</c:v>
                </c:pt>
                <c:pt idx="208">
                  <c:v>26265541.738305941</c:v>
                </c:pt>
                <c:pt idx="209">
                  <c:v>26257428.080483787</c:v>
                </c:pt>
                <c:pt idx="210">
                  <c:v>26249689.530559499</c:v>
                </c:pt>
                <c:pt idx="211">
                  <c:v>26242309.129573148</c:v>
                </c:pt>
                <c:pt idx="212">
                  <c:v>26235270.650132567</c:v>
                </c:pt>
                <c:pt idx="213">
                  <c:v>26228558.568114728</c:v>
                </c:pt>
                <c:pt idx="214">
                  <c:v>26222158.035150837</c:v>
                </c:pt>
                <c:pt idx="215">
                  <c:v>26216054.851905733</c:v>
                </c:pt>
                <c:pt idx="216">
                  <c:v>26210235.442157771</c:v>
                </c:pt>
                <c:pt idx="217">
                  <c:v>26204686.827681415</c:v>
                </c:pt>
                <c:pt idx="218">
                  <c:v>26199396.603931304</c:v>
                </c:pt>
                <c:pt idx="219">
                  <c:v>26194352.91652358</c:v>
                </c:pt>
                <c:pt idx="220">
                  <c:v>26189544.438507538</c:v>
                </c:pt>
                <c:pt idx="221">
                  <c:v>26184960.348418463</c:v>
                </c:pt>
                <c:pt idx="222">
                  <c:v>26180590.309100475</c:v>
                </c:pt>
                <c:pt idx="223">
                  <c:v>26176424.447286572</c:v>
                </c:pt>
                <c:pt idx="224">
                  <c:v>26172453.333921615</c:v>
                </c:pt>
                <c:pt idx="225">
                  <c:v>26168667.965212822</c:v>
                </c:pt>
                <c:pt idx="226">
                  <c:v>26165059.744391363</c:v>
                </c:pt>
                <c:pt idx="227">
                  <c:v>26161620.464167867</c:v>
                </c:pt>
                <c:pt idx="228">
                  <c:v>26158342.289864026</c:v>
                </c:pt>
                <c:pt idx="229">
                  <c:v>26155217.743201997</c:v>
                </c:pt>
                <c:pt idx="230">
                  <c:v>26152239.686733022</c:v>
                </c:pt>
                <c:pt idx="231">
                  <c:v>26149401.308886394</c:v>
                </c:pt>
                <c:pt idx="232">
                  <c:v>26146696.109619863</c:v>
                </c:pt>
                <c:pt idx="233">
                  <c:v>26144117.88665247</c:v>
                </c:pt>
                <c:pt idx="234">
                  <c:v>26141660.722260948</c:v>
                </c:pt>
                <c:pt idx="235">
                  <c:v>26139318.970620878</c:v>
                </c:pt>
                <c:pt idx="236">
                  <c:v>26137087.245674022</c:v>
                </c:pt>
                <c:pt idx="237">
                  <c:v>26134960.409503479</c:v>
                </c:pt>
                <c:pt idx="238">
                  <c:v>26132933.561198611</c:v>
                </c:pt>
                <c:pt idx="239">
                  <c:v>26131002.026191991</c:v>
                </c:pt>
                <c:pt idx="240">
                  <c:v>26129161.346050963</c:v>
                </c:pt>
                <c:pt idx="241">
                  <c:v>26127407.268706858</c:v>
                </c:pt>
                <c:pt idx="242">
                  <c:v>26125735.739105217</c:v>
                </c:pt>
                <c:pt idx="243">
                  <c:v>26124142.890260834</c:v>
                </c:pt>
                <c:pt idx="244">
                  <c:v>26122625.034701906</c:v>
                </c:pt>
                <c:pt idx="245">
                  <c:v>26121178.656287909</c:v>
                </c:pt>
                <c:pt idx="246">
                  <c:v>26119800.40238639</c:v>
                </c:pt>
                <c:pt idx="247">
                  <c:v>26118487.0763942</c:v>
                </c:pt>
                <c:pt idx="248">
                  <c:v>26117235.630589243</c:v>
                </c:pt>
                <c:pt idx="249">
                  <c:v>26116043.159299202</c:v>
                </c:pt>
                <c:pt idx="250">
                  <c:v>26114906.892374165</c:v>
                </c:pt>
                <c:pt idx="251">
                  <c:v>26113824.188950539</c:v>
                </c:pt>
                <c:pt idx="252">
                  <c:v>26112792.531494055</c:v>
                </c:pt>
                <c:pt idx="253">
                  <c:v>26111809.520110127</c:v>
                </c:pt>
                <c:pt idx="254">
                  <c:v>26110872.867110197</c:v>
                </c:pt>
                <c:pt idx="255">
                  <c:v>26109980.391823191</c:v>
                </c:pt>
                <c:pt idx="256">
                  <c:v>26109130.015641559</c:v>
                </c:pt>
                <c:pt idx="257">
                  <c:v>26108319.757291798</c:v>
                </c:pt>
                <c:pt idx="258">
                  <c:v>26107547.728319723</c:v>
                </c:pt>
                <c:pt idx="259">
                  <c:v>26106812.128781173</c:v>
                </c:pt>
                <c:pt idx="260">
                  <c:v>26106111.24312916</c:v>
                </c:pt>
                <c:pt idx="261">
                  <c:v>26105443.436288822</c:v>
                </c:pt>
                <c:pt idx="262">
                  <c:v>26104807.149911962</c:v>
                </c:pt>
                <c:pt idx="263">
                  <c:v>26104200.898803182</c:v>
                </c:pt>
                <c:pt idx="264">
                  <c:v>26103623.267510034</c:v>
                </c:pt>
                <c:pt idx="265">
                  <c:v>26103072.907069881</c:v>
                </c:pt>
                <c:pt idx="266">
                  <c:v>26102548.531906474</c:v>
                </c:pt>
                <c:pt idx="267">
                  <c:v>26102048.916869536</c:v>
                </c:pt>
                <c:pt idx="268">
                  <c:v>26101572.894410942</c:v>
                </c:pt>
                <c:pt idx="269">
                  <c:v>26101119.351891354</c:v>
                </c:pt>
                <c:pt idx="270">
                  <c:v>26100687.229011409</c:v>
                </c:pt>
                <c:pt idx="271">
                  <c:v>26100275.515361834</c:v>
                </c:pt>
                <c:pt idx="272">
                  <c:v>26099883.248087112</c:v>
                </c:pt>
                <c:pt idx="273">
                  <c:v>26099509.509657498</c:v>
                </c:pt>
                <c:pt idx="274">
                  <c:v>26099153.425744537</c:v>
                </c:pt>
                <c:pt idx="275">
                  <c:v>26098814.16319526</c:v>
                </c:pt>
                <c:pt idx="276">
                  <c:v>26098490.928100634</c:v>
                </c:pt>
                <c:pt idx="277">
                  <c:v>26098182.963953923</c:v>
                </c:pt>
                <c:pt idx="278">
                  <c:v>26097889.549894825</c:v>
                </c:pt>
                <c:pt idx="279">
                  <c:v>26097609.99903547</c:v>
                </c:pt>
                <c:pt idx="280">
                  <c:v>26097343.656864513</c:v>
                </c:pt>
                <c:pt idx="281">
                  <c:v>26097089.899725724</c:v>
                </c:pt>
                <c:pt idx="282">
                  <c:v>26096848.133367628</c:v>
                </c:pt>
                <c:pt idx="283">
                  <c:v>26096617.791560944</c:v>
                </c:pt>
                <c:pt idx="284">
                  <c:v>26096398.334780663</c:v>
                </c:pt>
                <c:pt idx="285">
                  <c:v>26096189.2489498</c:v>
                </c:pt>
                <c:pt idx="286">
                  <c:v>26095990.044241939</c:v>
                </c:pt>
                <c:pt idx="287">
                  <c:v>26095800.253939867</c:v>
                </c:pt>
                <c:pt idx="288">
                  <c:v>26095619.433347687</c:v>
                </c:pt>
                <c:pt idx="289">
                  <c:v>26095447.158753917</c:v>
                </c:pt>
                <c:pt idx="290">
                  <c:v>26095283.026443221</c:v>
                </c:pt>
                <c:pt idx="291">
                  <c:v>26095126.651754513</c:v>
                </c:pt>
                <c:pt idx="292">
                  <c:v>26094977.668183245</c:v>
                </c:pt>
                <c:pt idx="293">
                  <c:v>26094835.726525851</c:v>
                </c:pt>
                <c:pt idx="294">
                  <c:v>26094700.494064368</c:v>
                </c:pt>
                <c:pt idx="295">
                  <c:v>26094571.653789368</c:v>
                </c:pt>
                <c:pt idx="296">
                  <c:v>26094448.903659407</c:v>
                </c:pt>
                <c:pt idx="297">
                  <c:v>26094331.955895282</c:v>
                </c:pt>
                <c:pt idx="298">
                  <c:v>26094220.536307465</c:v>
                </c:pt>
                <c:pt idx="299">
                  <c:v>26094114.383655183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SIR!$E$2</c:f>
              <c:strCache>
                <c:ptCount val="1"/>
                <c:pt idx="0">
                  <c:v>I(t)</c:v>
                </c:pt>
              </c:strCache>
            </c:strRef>
          </c:tx>
          <c:marker>
            <c:symbol val="none"/>
          </c:marker>
          <c:cat>
            <c:numRef>
              <c:f>SIR!$A$3:$A$302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SIR!$E$3:$E$302</c:f>
              <c:numCache>
                <c:formatCode>0.00</c:formatCode>
                <c:ptCount val="300"/>
                <c:pt idx="0">
                  <c:v>4500</c:v>
                </c:pt>
                <c:pt idx="1">
                  <c:v>4738.3426730769224</c:v>
                </c:pt>
                <c:pt idx="2">
                  <c:v>4989.2589858879783</c:v>
                </c:pt>
                <c:pt idx="3">
                  <c:v>5253.4067891820396</c:v>
                </c:pt>
                <c:pt idx="4">
                  <c:v>5531.4777569397902</c:v>
                </c:pt>
                <c:pt idx="5">
                  <c:v>5824.1990603131526</c:v>
                </c:pt>
                <c:pt idx="6">
                  <c:v>6132.3351172285902</c:v>
                </c:pt>
                <c:pt idx="7">
                  <c:v>6456.6894202606454</c:v>
                </c:pt>
                <c:pt idx="8">
                  <c:v>6798.1064453724985</c:v>
                </c:pt>
                <c:pt idx="9">
                  <c:v>7157.4736440951201</c:v>
                </c:pt>
                <c:pt idx="10">
                  <c:v>7535.723521673438</c:v>
                </c:pt>
                <c:pt idx="11">
                  <c:v>7933.8358036443506</c:v>
                </c:pt>
                <c:pt idx="12">
                  <c:v>8352.8396932244195</c:v>
                </c:pt>
                <c:pt idx="13">
                  <c:v>8793.8162217716963</c:v>
                </c:pt>
                <c:pt idx="14">
                  <c:v>9257.9006944427128</c:v>
                </c:pt>
                <c:pt idx="15">
                  <c:v>9746.2852329885573</c:v>
                </c:pt>
                <c:pt idx="16">
                  <c:v>10260.221417418734</c:v>
                </c:pt>
                <c:pt idx="17">
                  <c:v>10801.023028003696</c:v>
                </c:pt>
                <c:pt idx="18">
                  <c:v>11370.068888781341</c:v>
                </c:pt>
                <c:pt idx="19">
                  <c:v>11968.805813373783</c:v>
                </c:pt>
                <c:pt idx="20">
                  <c:v>12598.751653502313</c:v>
                </c:pt>
                <c:pt idx="21">
                  <c:v>13261.49845010382</c:v>
                </c:pt>
                <c:pt idx="22">
                  <c:v>13958.715686393958</c:v>
                </c:pt>
                <c:pt idx="23">
                  <c:v>14692.153641582889</c:v>
                </c:pt>
                <c:pt idx="24">
                  <c:v>15463.646843220173</c:v>
                </c:pt>
                <c:pt idx="25">
                  <c:v>16275.117615316658</c:v>
                </c:pt>
                <c:pt idx="26">
                  <c:v>17128.57971845342</c:v>
                </c:pt>
                <c:pt idx="27">
                  <c:v>18026.142077029726</c:v>
                </c:pt>
                <c:pt idx="28">
                  <c:v>18970.012587612255</c:v>
                </c:pt>
                <c:pt idx="29">
                  <c:v>19962.502001013905</c:v>
                </c:pt>
                <c:pt idx="30">
                  <c:v>21006.027869239144</c:v>
                </c:pt>
                <c:pt idx="31">
                  <c:v>22103.118546769998</c:v>
                </c:pt>
                <c:pt idx="32">
                  <c:v>23256.417233817479</c:v>
                </c:pt>
                <c:pt idx="33">
                  <c:v>24468.686047111743</c:v>
                </c:pt>
                <c:pt idx="34">
                  <c:v>25742.810101534269</c:v>
                </c:pt>
                <c:pt idx="35">
                  <c:v>27081.801583389468</c:v>
                </c:pt>
                <c:pt idx="36">
                  <c:v>28488.803793353945</c:v>
                </c:pt>
                <c:pt idx="37">
                  <c:v>29967.095134110616</c:v>
                </c:pt>
                <c:pt idx="38">
                  <c:v>31520.09301435397</c:v>
                </c:pt>
                <c:pt idx="39">
                  <c:v>33151.357637222864</c:v>
                </c:pt>
                <c:pt idx="40">
                  <c:v>34864.595637260776</c:v>
                </c:pt>
                <c:pt idx="41">
                  <c:v>36663.663525701442</c:v>
                </c:pt>
                <c:pt idx="42">
                  <c:v>38552.570899214632</c:v>
                </c:pt>
                <c:pt idx="43">
                  <c:v>40535.483362205377</c:v>
                </c:pt>
                <c:pt idx="44">
                  <c:v>42616.725107328144</c:v>
                </c:pt>
                <c:pt idx="45">
                  <c:v>44800.781093042577</c:v>
                </c:pt>
                <c:pt idx="46">
                  <c:v>47092.298750793001</c:v>
                </c:pt>
                <c:pt idx="47">
                  <c:v>49496.089147735554</c:v>
                </c:pt>
                <c:pt idx="48">
                  <c:v>52017.127523866686</c:v>
                </c:pt>
                <c:pt idx="49">
                  <c:v>54660.553114932765</c:v>
                </c:pt>
                <c:pt idx="50">
                  <c:v>57431.668164638766</c:v>
                </c:pt>
                <c:pt idx="51">
                  <c:v>60335.936021449561</c:v>
                </c:pt>
                <c:pt idx="52">
                  <c:v>63378.978206726053</c:v>
                </c:pt>
                <c:pt idx="53">
                  <c:v>66566.570332109754</c:v>
                </c:pt>
                <c:pt idx="54">
                  <c:v>69904.636735026375</c:v>
                </c:pt>
                <c:pt idx="55">
                  <c:v>73399.24369200338</c:v>
                </c:pt>
                <c:pt idx="56">
                  <c:v>77056.591060286984</c:v>
                </c:pt>
                <c:pt idx="57">
                  <c:v>80883.002189125255</c:v>
                </c:pt>
                <c:pt idx="58">
                  <c:v>84884.911933200288</c:v>
                </c:pt>
                <c:pt idx="59">
                  <c:v>89068.852592220821</c:v>
                </c:pt>
                <c:pt idx="60">
                  <c:v>93441.437592829781</c:v>
                </c:pt>
                <c:pt idx="61">
                  <c:v>98009.342721979017</c:v>
                </c:pt>
                <c:pt idx="62">
                  <c:v>102779.28471504802</c:v>
                </c:pt>
                <c:pt idx="63">
                  <c:v>107757.9969975476</c:v>
                </c:pt>
                <c:pt idx="64">
                  <c:v>112952.20237660545</c:v>
                </c:pt>
                <c:pt idx="65">
                  <c:v>118368.58247797153</c:v>
                </c:pt>
                <c:pt idx="66">
                  <c:v>124013.74372644493</c:v>
                </c:pt>
                <c:pt idx="67">
                  <c:v>129894.17967288848</c:v>
                </c:pt>
                <c:pt idx="68">
                  <c:v>136016.22947988307</c:v>
                </c:pt>
                <c:pt idx="69">
                  <c:v>142386.03239113931</c:v>
                </c:pt>
                <c:pt idx="70">
                  <c:v>149009.47802761942</c:v>
                </c:pt>
                <c:pt idx="71">
                  <c:v>155892.15237654781</c:v>
                </c:pt>
                <c:pt idx="72">
                  <c:v>163039.27936873617</c:v>
                </c:pt>
                <c:pt idx="73">
                  <c:v>170455.65797556119</c:v>
                </c:pt>
                <c:pt idx="74">
                  <c:v>178145.59480013367</c:v>
                </c:pt>
                <c:pt idx="75">
                  <c:v>186112.83218828979</c:v>
                </c:pt>
                <c:pt idx="76">
                  <c:v>194360.47194455756</c:v>
                </c:pt>
                <c:pt idx="77">
                  <c:v>202890.89480666968</c:v>
                </c:pt>
                <c:pt idx="78">
                  <c:v>211705.67590985759</c:v>
                </c:pt>
                <c:pt idx="79">
                  <c:v>220805.49655927139</c:v>
                </c:pt>
                <c:pt idx="80">
                  <c:v>230190.05272544123</c:v>
                </c:pt>
                <c:pt idx="81">
                  <c:v>239857.9607835121</c:v>
                </c:pt>
                <c:pt idx="82">
                  <c:v>249806.66113155085</c:v>
                </c:pt>
                <c:pt idx="83">
                  <c:v>260032.3204457325</c:v>
                </c:pt>
                <c:pt idx="84">
                  <c:v>270529.73345947353</c:v>
                </c:pt>
                <c:pt idx="85">
                  <c:v>281292.22528800578</c:v>
                </c:pt>
                <c:pt idx="86">
                  <c:v>292311.55545742629</c:v>
                </c:pt>
                <c:pt idx="87">
                  <c:v>303577.82493538887</c:v>
                </c:pt>
                <c:pt idx="88">
                  <c:v>315079.38759629894</c:v>
                </c:pt>
                <c:pt idx="89">
                  <c:v>326802.76768358902</c:v>
                </c:pt>
                <c:pt idx="90">
                  <c:v>338732.58495136478</c:v>
                </c:pt>
                <c:pt idx="91">
                  <c:v>350851.48927292367</c:v>
                </c:pt>
                <c:pt idx="92">
                  <c:v>363140.10658947198</c:v>
                </c:pt>
                <c:pt idx="93">
                  <c:v>375576.99813360127</c:v>
                </c:pt>
                <c:pt idx="94">
                  <c:v>388138.63489334693</c:v>
                </c:pt>
                <c:pt idx="95">
                  <c:v>400799.38927851839</c:v>
                </c:pt>
                <c:pt idx="96">
                  <c:v>413531.54590619809</c:v>
                </c:pt>
                <c:pt idx="97">
                  <c:v>426305.33333196596</c:v>
                </c:pt>
                <c:pt idx="98">
                  <c:v>439088.97841323423</c:v>
                </c:pt>
                <c:pt idx="99">
                  <c:v>451848.78479768377</c:v>
                </c:pt>
                <c:pt idx="100">
                  <c:v>464549.23678093485</c:v>
                </c:pt>
                <c:pt idx="101">
                  <c:v>477153.12947243825</c:v>
                </c:pt>
                <c:pt idx="102">
                  <c:v>489621.72584801668</c:v>
                </c:pt>
                <c:pt idx="103">
                  <c:v>501914.9408542841</c:v>
                </c:pt>
                <c:pt idx="104">
                  <c:v>513991.55226918682</c:v>
                </c:pt>
                <c:pt idx="105">
                  <c:v>525809.4375211891</c:v>
                </c:pt>
                <c:pt idx="106">
                  <c:v>537325.83513643767</c:v>
                </c:pt>
                <c:pt idx="107">
                  <c:v>548497.62892998464</c:v>
                </c:pt>
                <c:pt idx="108">
                  <c:v>559281.6524971996</c:v>
                </c:pt>
                <c:pt idx="109">
                  <c:v>569635.01100987522</c:v>
                </c:pt>
                <c:pt idx="110">
                  <c:v>579515.41679450916</c:v>
                </c:pt>
                <c:pt idx="111">
                  <c:v>588881.53468481288</c:v>
                </c:pt>
                <c:pt idx="112">
                  <c:v>597693.33271376533</c:v>
                </c:pt>
                <c:pt idx="113">
                  <c:v>605912.43335902435</c:v>
                </c:pt>
                <c:pt idx="114">
                  <c:v>613502.46029446367</c:v>
                </c:pt>
                <c:pt idx="115">
                  <c:v>620429.37544322025</c:v>
                </c:pt>
                <c:pt idx="116">
                  <c:v>626661.80108441249</c:v>
                </c:pt>
                <c:pt idx="117">
                  <c:v>632171.32184377965</c:v>
                </c:pt>
                <c:pt idx="118">
                  <c:v>636932.76160123502</c:v>
                </c:pt>
                <c:pt idx="119">
                  <c:v>640924.43067488936</c:v>
                </c:pt>
                <c:pt idx="120">
                  <c:v>644128.33908633818</c:v>
                </c:pt>
                <c:pt idx="121">
                  <c:v>646530.37226646137</c:v>
                </c:pt>
                <c:pt idx="122">
                  <c:v>648120.4262111932</c:v>
                </c:pt>
                <c:pt idx="123">
                  <c:v>648892.49982559483</c:v>
                </c:pt>
                <c:pt idx="124">
                  <c:v>648844.74298208847</c:v>
                </c:pt>
                <c:pt idx="125">
                  <c:v>647979.45964265987</c:v>
                </c:pt>
                <c:pt idx="126">
                  <c:v>646303.06623171759</c:v>
                </c:pt>
                <c:pt idx="127">
                  <c:v>643826.00627227081</c:v>
                </c:pt>
                <c:pt idx="128">
                  <c:v>640562.62308993761</c:v>
                </c:pt>
                <c:pt idx="129">
                  <c:v>636530.99312536512</c:v>
                </c:pt>
                <c:pt idx="130">
                  <c:v>631752.72305663745</c:v>
                </c:pt>
                <c:pt idx="131">
                  <c:v>626252.7145029502</c:v>
                </c:pt>
                <c:pt idx="132">
                  <c:v>620058.90054661897</c:v>
                </c:pt>
                <c:pt idx="133">
                  <c:v>613201.95866370155</c:v>
                </c:pt>
                <c:pt idx="134">
                  <c:v>605715.00488955469</c:v>
                </c:pt>
                <c:pt idx="135">
                  <c:v>597633.27416399086</c:v>
                </c:pt>
                <c:pt idx="136">
                  <c:v>588993.79180463753</c:v>
                </c:pt>
                <c:pt idx="137">
                  <c:v>579835.04095337028</c:v>
                </c:pt>
                <c:pt idx="138">
                  <c:v>570196.63063898415</c:v>
                </c:pt>
                <c:pt idx="139">
                  <c:v>560118.96881162818</c:v>
                </c:pt>
                <c:pt idx="140">
                  <c:v>549642.94434474339</c:v>
                </c:pt>
                <c:pt idx="141">
                  <c:v>538809.62158314604</c:v>
                </c:pt>
                <c:pt idx="142">
                  <c:v>527659.95055678254</c:v>
                </c:pt>
                <c:pt idx="143">
                  <c:v>516234.49549366813</c:v>
                </c:pt>
                <c:pt idx="144">
                  <c:v>504573.18376708857</c:v>
                </c:pt>
                <c:pt idx="145">
                  <c:v>492715.07691464608</c:v>
                </c:pt>
                <c:pt idx="146">
                  <c:v>480698.16488210903</c:v>
                </c:pt>
                <c:pt idx="147">
                  <c:v>468559.18418353179</c:v>
                </c:pt>
                <c:pt idx="148">
                  <c:v>456333.46023919561</c:v>
                </c:pt>
                <c:pt idx="149">
                  <c:v>444054.77376115054</c:v>
                </c:pt>
                <c:pt idx="150">
                  <c:v>431755.2507072502</c:v>
                </c:pt>
                <c:pt idx="151">
                  <c:v>419465.27502154047</c:v>
                </c:pt>
                <c:pt idx="152">
                  <c:v>407213.42312305671</c:v>
                </c:pt>
                <c:pt idx="153">
                  <c:v>395026.41889644618</c:v>
                </c:pt>
                <c:pt idx="154">
                  <c:v>382929.10777507338</c:v>
                </c:pt>
                <c:pt idx="155">
                  <c:v>370944.44838809944</c:v>
                </c:pt>
                <c:pt idx="156">
                  <c:v>359093.52016436908</c:v>
                </c:pt>
                <c:pt idx="157">
                  <c:v>347395.54524413048</c:v>
                </c:pt>
                <c:pt idx="158">
                  <c:v>335867.92304061638</c:v>
                </c:pt>
                <c:pt idx="159">
                  <c:v>324526.27581307315</c:v>
                </c:pt>
                <c:pt idx="160">
                  <c:v>313384.50365663867</c:v>
                </c:pt>
                <c:pt idx="161">
                  <c:v>302454.84737831063</c:v>
                </c:pt>
                <c:pt idx="162">
                  <c:v>291747.95780805591</c:v>
                </c:pt>
                <c:pt idx="163">
                  <c:v>281272.97018610587</c:v>
                </c:pt>
                <c:pt idx="164">
                  <c:v>271037.58236817352</c:v>
                </c:pt>
                <c:pt idx="165">
                  <c:v>261048.13569660296</c:v>
                </c:pt>
                <c:pt idx="166">
                  <c:v>251309.69749455893</c:v>
                </c:pt>
                <c:pt idx="167">
                  <c:v>241826.14424992545</c:v>
                </c:pt>
                <c:pt idx="168">
                  <c:v>232600.24466359848</c:v>
                </c:pt>
                <c:pt idx="169">
                  <c:v>223633.74184169841</c:v>
                </c:pt>
                <c:pt idx="170">
                  <c:v>214927.43401157807</c:v>
                </c:pt>
                <c:pt idx="171">
                  <c:v>206481.25323636454</c:v>
                </c:pt>
                <c:pt idx="172">
                  <c:v>198294.34169142126</c:v>
                </c:pt>
                <c:pt idx="173">
                  <c:v>190365.1251480644</c:v>
                </c:pt>
                <c:pt idx="174">
                  <c:v>182691.38338484243</c:v>
                </c:pt>
                <c:pt idx="175">
                  <c:v>175270.31731459108</c:v>
                </c:pt>
                <c:pt idx="176">
                  <c:v>168098.61267635977</c:v>
                </c:pt>
                <c:pt idx="177">
                  <c:v>161172.50019534142</c:v>
                </c:pt>
                <c:pt idx="178">
                  <c:v>154487.81216138753</c:v>
                </c:pt>
                <c:pt idx="179">
                  <c:v>148040.03541789477</c:v>
                </c:pt>
                <c:pt idx="180">
                  <c:v>141824.36078819149</c:v>
                </c:pt>
                <c:pt idx="181">
                  <c:v>135835.72899645765</c:v>
                </c:pt>
                <c:pt idx="182">
                  <c:v>130068.87316511842</c:v>
                </c:pt>
                <c:pt idx="183">
                  <c:v>124518.35799101007</c:v>
                </c:pt>
                <c:pt idx="184">
                  <c:v>119178.61571886941</c:v>
                </c:pt>
                <c:pt idx="185">
                  <c:v>114043.97904328373</c:v>
                </c:pt>
                <c:pt idx="186">
                  <c:v>109108.71107957014</c:v>
                </c:pt>
                <c:pt idx="187">
                  <c:v>104367.03255053094</c:v>
                </c:pt>
                <c:pt idx="188">
                  <c:v>99813.146340025385</c:v>
                </c:pt>
                <c:pt idx="189">
                  <c:v>95441.259566153836</c:v>
                </c:pt>
                <c:pt idx="190">
                  <c:v>91245.603326883749</c:v>
                </c:pt>
                <c:pt idx="191">
                  <c:v>87220.450269449284</c:v>
                </c:pt>
                <c:pt idx="192">
                  <c:v>83360.130132087492</c:v>
                </c:pt>
                <c:pt idx="193">
                  <c:v>79659.043402869182</c:v>
                </c:pt>
                <c:pt idx="194">
                  <c:v>76111.673235749942</c:v>
                </c:pt>
                <c:pt idx="195">
                  <c:v>72712.595758690935</c:v>
                </c:pt>
                <c:pt idx="196">
                  <c:v>69456.488902940444</c:v>
                </c:pt>
                <c:pt idx="197">
                  <c:v>66338.139876466827</c:v>
                </c:pt>
                <c:pt idx="198">
                  <c:v>63352.451398211153</c:v>
                </c:pt>
                <c:pt idx="199">
                  <c:v>60494.446803386505</c:v>
                </c:pt>
                <c:pt idx="200">
                  <c:v>57759.274123578289</c:v>
                </c:pt>
                <c:pt idx="201">
                  <c:v>55142.209238967087</c:v>
                </c:pt>
                <c:pt idx="202">
                  <c:v>52638.658193663578</c:v>
                </c:pt>
                <c:pt idx="203">
                  <c:v>50244.158758961574</c:v>
                </c:pt>
                <c:pt idx="204">
                  <c:v>47954.381323318572</c:v>
                </c:pt>
                <c:pt idx="205">
                  <c:v>45765.12918209409</c:v>
                </c:pt>
                <c:pt idx="206">
                  <c:v>43672.338294535519</c:v>
                </c:pt>
                <c:pt idx="207">
                  <c:v>41672.076570216006</c:v>
                </c:pt>
                <c:pt idx="208">
                  <c:v>39760.542742108919</c:v>
                </c:pt>
                <c:pt idx="209">
                  <c:v>37934.064878734491</c:v>
                </c:pt>
                <c:pt idx="210">
                  <c:v>36189.098583337902</c:v>
                </c:pt>
                <c:pt idx="211">
                  <c:v>34522.224923853151</c:v>
                </c:pt>
                <c:pt idx="212">
                  <c:v>32930.148133469353</c:v>
                </c:pt>
                <c:pt idx="213">
                  <c:v>31409.69311793918</c:v>
                </c:pt>
                <c:pt idx="214">
                  <c:v>29957.802802345785</c:v>
                </c:pt>
                <c:pt idx="215">
                  <c:v>28571.53534686461</c:v>
                </c:pt>
                <c:pt idx="216">
                  <c:v>27248.061258111011</c:v>
                </c:pt>
                <c:pt idx="217">
                  <c:v>25984.660419941734</c:v>
                </c:pt>
                <c:pt idx="218">
                  <c:v>24778.719065067871</c:v>
                </c:pt>
                <c:pt idx="219">
                  <c:v>23627.726706526581</c:v>
                </c:pt>
                <c:pt idx="220">
                  <c:v>22529.273045937905</c:v>
                </c:pt>
                <c:pt idx="221">
                  <c:v>21481.044873529579</c:v>
                </c:pt>
                <c:pt idx="222">
                  <c:v>20480.822973135873</c:v>
                </c:pt>
                <c:pt idx="223">
                  <c:v>19526.479043755076</c:v>
                </c:pt>
                <c:pt idx="224">
                  <c:v>18615.972647773873</c:v>
                </c:pt>
                <c:pt idx="225">
                  <c:v>17747.348194625152</c:v>
                </c:pt>
                <c:pt idx="226">
                  <c:v>16918.731967429219</c:v>
                </c:pt>
                <c:pt idx="227">
                  <c:v>16128.329199067306</c:v>
                </c:pt>
                <c:pt idx="228">
                  <c:v>15374.421203142225</c:v>
                </c:pt>
                <c:pt idx="229">
                  <c:v>14655.362564385443</c:v>
                </c:pt>
                <c:pt idx="230">
                  <c:v>13969.578392264797</c:v>
                </c:pt>
                <c:pt idx="231">
                  <c:v>13315.561640825417</c:v>
                </c:pt>
                <c:pt idx="232">
                  <c:v>12691.87049715098</c:v>
                </c:pt>
                <c:pt idx="233">
                  <c:v>12097.125840256875</c:v>
                </c:pt>
                <c:pt idx="234">
                  <c:v>11530.008771715111</c:v>
                </c:pt>
                <c:pt idx="235">
                  <c:v>10989.25821885724</c:v>
                </c:pt>
                <c:pt idx="236">
                  <c:v>10473.668611001074</c:v>
                </c:pt>
                <c:pt idx="237">
                  <c:v>9982.0876287945939</c:v>
                </c:pt>
                <c:pt idx="238">
                  <c:v>9513.4140264618582</c:v>
                </c:pt>
                <c:pt idx="239">
                  <c:v>9066.5955264666991</c:v>
                </c:pt>
                <c:pt idx="240">
                  <c:v>8640.6267858768879</c:v>
                </c:pt>
                <c:pt idx="241">
                  <c:v>8234.5474335105791</c:v>
                </c:pt>
                <c:pt idx="242">
                  <c:v>7847.4401767752724</c:v>
                </c:pt>
                <c:pt idx="243">
                  <c:v>7478.4289769640436</c:v>
                </c:pt>
                <c:pt idx="244">
                  <c:v>7126.6772916519913</c:v>
                </c:pt>
                <c:pt idx="245">
                  <c:v>6791.3863827350033</c:v>
                </c:pt>
                <c:pt idx="246">
                  <c:v>6471.7936885710596</c:v>
                </c:pt>
                <c:pt idx="247">
                  <c:v>6167.1712586191334</c:v>
                </c:pt>
                <c:pt idx="248">
                  <c:v>5876.8242489206204</c:v>
                </c:pt>
                <c:pt idx="249">
                  <c:v>5600.0894767312866</c:v>
                </c:pt>
                <c:pt idx="250">
                  <c:v>5336.3340325865738</c:v>
                </c:pt>
                <c:pt idx="251">
                  <c:v>5084.9539480682542</c:v>
                </c:pt>
                <c:pt idx="252">
                  <c:v>4845.3729175346671</c:v>
                </c:pt>
                <c:pt idx="253">
                  <c:v>4617.0410720789687</c:v>
                </c:pt>
                <c:pt idx="254">
                  <c:v>4399.4338039888999</c:v>
                </c:pt>
                <c:pt idx="255">
                  <c:v>4192.0506399967007</c:v>
                </c:pt>
                <c:pt idx="256">
                  <c:v>3994.4141616280031</c:v>
                </c:pt>
                <c:pt idx="257">
                  <c:v>3806.0689709832186</c:v>
                </c:pt>
                <c:pt idx="258">
                  <c:v>3626.5807003132895</c:v>
                </c:pt>
                <c:pt idx="259">
                  <c:v>3455.5350637832189</c:v>
                </c:pt>
                <c:pt idx="260">
                  <c:v>3292.536949850879</c:v>
                </c:pt>
                <c:pt idx="261">
                  <c:v>3137.2095527248471</c:v>
                </c:pt>
                <c:pt idx="262">
                  <c:v>2989.1935414029267</c:v>
                </c:pt>
                <c:pt idx="263">
                  <c:v>2848.1462648322458</c:v>
                </c:pt>
                <c:pt idx="264">
                  <c:v>2713.7409917720333</c:v>
                </c:pt>
                <c:pt idx="265">
                  <c:v>2585.6661839810586</c:v>
                </c:pt>
                <c:pt idx="266">
                  <c:v>2463.6248013930308</c:v>
                </c:pt>
                <c:pt idx="267">
                  <c:v>2347.3336379847556</c:v>
                </c:pt>
                <c:pt idx="268">
                  <c:v>2236.5226870833385</c:v>
                </c:pt>
                <c:pt idx="269">
                  <c:v>2130.9345349000323</c:v>
                </c:pt>
                <c:pt idx="270">
                  <c:v>2030.3237811193148</c:v>
                </c:pt>
                <c:pt idx="271">
                  <c:v>1934.4564854122957</c:v>
                </c:pt>
                <c:pt idx="272">
                  <c:v>1843.1096387835053</c:v>
                </c:pt>
                <c:pt idx="273">
                  <c:v>1756.0706586993999</c:v>
                </c:pt>
                <c:pt idx="274">
                  <c:v>1673.1369069854659</c:v>
                </c:pt>
                <c:pt idx="275">
                  <c:v>1594.1152295165321</c:v>
                </c:pt>
                <c:pt idx="276">
                  <c:v>1518.8215167617841</c:v>
                </c:pt>
                <c:pt idx="277">
                  <c:v>1447.0802842819348</c:v>
                </c:pt>
                <c:pt idx="278">
                  <c:v>1378.724272311048</c:v>
                </c:pt>
                <c:pt idx="279">
                  <c:v>1313.5940635895795</c:v>
                </c:pt>
                <c:pt idx="280">
                  <c:v>1251.5377186483011</c:v>
                </c:pt>
                <c:pt idx="281">
                  <c:v>1192.4104277748709</c:v>
                </c:pt>
                <c:pt idx="282">
                  <c:v>1136.0741789259325</c:v>
                </c:pt>
                <c:pt idx="283">
                  <c:v>1082.3974408777347</c:v>
                </c:pt>
                <c:pt idx="284">
                  <c:v>1031.2548609373889</c:v>
                </c:pt>
                <c:pt idx="285">
                  <c:v>982.52697656502596</c:v>
                </c:pt>
                <c:pt idx="286">
                  <c:v>936.09994028427548</c:v>
                </c:pt>
                <c:pt idx="287">
                  <c:v>891.86525728470406</c:v>
                </c:pt>
                <c:pt idx="288">
                  <c:v>849.71953514510983</c:v>
                </c:pt>
                <c:pt idx="289">
                  <c:v>809.56424513091065</c:v>
                </c:pt>
                <c:pt idx="290">
                  <c:v>771.30549454229435</c:v>
                </c:pt>
                <c:pt idx="291">
                  <c:v>734.85380961234569</c:v>
                </c:pt>
                <c:pt idx="292">
                  <c:v>700.12392847604417</c:v>
                </c:pt>
                <c:pt idx="293">
                  <c:v>667.03460375186796</c:v>
                </c:pt>
                <c:pt idx="294">
                  <c:v>635.50841429775778</c:v>
                </c:pt>
                <c:pt idx="295">
                  <c:v>605.47158572242097</c:v>
                </c:pt>
                <c:pt idx="296">
                  <c:v>576.85381925140689</c:v>
                </c:pt>
                <c:pt idx="297">
                  <c:v>549.58812856509348</c:v>
                </c:pt>
                <c:pt idx="298">
                  <c:v>523.61068424270297</c:v>
                </c:pt>
                <c:pt idx="299">
                  <c:v>498.86066546274958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SIR!$I$2</c:f>
              <c:strCache>
                <c:ptCount val="1"/>
                <c:pt idx="0">
                  <c:v>R (t)</c:v>
                </c:pt>
              </c:strCache>
            </c:strRef>
          </c:tx>
          <c:marker>
            <c:symbol val="none"/>
          </c:marker>
          <c:cat>
            <c:numRef>
              <c:f>SIR!$A$3:$A$302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SIR!$I$3:$I$302</c:f>
              <c:numCache>
                <c:formatCode>0.00</c:formatCode>
                <c:ptCount val="300"/>
                <c:pt idx="0">
                  <c:v>0</c:v>
                </c:pt>
                <c:pt idx="1">
                  <c:v>1125</c:v>
                </c:pt>
                <c:pt idx="2">
                  <c:v>2309.5856682692306</c:v>
                </c:pt>
                <c:pt idx="3">
                  <c:v>3556.9004147412252</c:v>
                </c:pt>
                <c:pt idx="4">
                  <c:v>4870.2521120367346</c:v>
                </c:pt>
                <c:pt idx="5">
                  <c:v>6253.1215512716826</c:v>
                </c:pt>
                <c:pt idx="6">
                  <c:v>7709.1713163499708</c:v>
                </c:pt>
                <c:pt idx="7">
                  <c:v>9242.2550956571176</c:v>
                </c:pt>
                <c:pt idx="8">
                  <c:v>10856.42745072228</c:v>
                </c:pt>
                <c:pt idx="9">
                  <c:v>12555.954062065404</c:v>
                </c:pt>
                <c:pt idx="10">
                  <c:v>14345.322473089185</c:v>
                </c:pt>
                <c:pt idx="11">
                  <c:v>16229.253353507545</c:v>
                </c:pt>
                <c:pt idx="12">
                  <c:v>18212.712304418634</c:v>
                </c:pt>
                <c:pt idx="13">
                  <c:v>20300.922227724739</c:v>
                </c:pt>
                <c:pt idx="14">
                  <c:v>22499.376283167665</c:v>
                </c:pt>
                <c:pt idx="15">
                  <c:v>24813.851456778342</c:v>
                </c:pt>
                <c:pt idx="16">
                  <c:v>27250.422765025483</c:v>
                </c:pt>
                <c:pt idx="17">
                  <c:v>29815.478119380168</c:v>
                </c:pt>
                <c:pt idx="18">
                  <c:v>32515.733876381091</c:v>
                </c:pt>
                <c:pt idx="19">
                  <c:v>35358.251098576424</c:v>
                </c:pt>
                <c:pt idx="20">
                  <c:v>38350.452551919872</c:v>
                </c:pt>
                <c:pt idx="21">
                  <c:v>41500.140465295452</c:v>
                </c:pt>
                <c:pt idx="22">
                  <c:v>44815.515077821408</c:v>
                </c:pt>
                <c:pt idx="23">
                  <c:v>48305.193999419898</c:v>
                </c:pt>
                <c:pt idx="24">
                  <c:v>51978.232409815624</c:v>
                </c:pt>
                <c:pt idx="25">
                  <c:v>55844.144120620665</c:v>
                </c:pt>
                <c:pt idx="26">
                  <c:v>59912.923524449827</c:v>
                </c:pt>
                <c:pt idx="27">
                  <c:v>64195.068454063185</c:v>
                </c:pt>
                <c:pt idx="28">
                  <c:v>68701.603973320613</c:v>
                </c:pt>
                <c:pt idx="29">
                  <c:v>73444.107120223678</c:v>
                </c:pt>
                <c:pt idx="30">
                  <c:v>78434.732620477153</c:v>
                </c:pt>
                <c:pt idx="31">
                  <c:v>83686.239587786942</c:v>
                </c:pt>
                <c:pt idx="32">
                  <c:v>89212.019224479445</c:v>
                </c:pt>
                <c:pt idx="33">
                  <c:v>95026.123532933809</c:v>
                </c:pt>
                <c:pt idx="34">
                  <c:v>101143.29504471175</c:v>
                </c:pt>
                <c:pt idx="35">
                  <c:v>107578.99757009532</c:v>
                </c:pt>
                <c:pt idx="36">
                  <c:v>114349.44796594269</c:v>
                </c:pt>
                <c:pt idx="37">
                  <c:v>121471.64891428118</c:v>
                </c:pt>
                <c:pt idx="38">
                  <c:v>128963.42269780883</c:v>
                </c:pt>
                <c:pt idx="39">
                  <c:v>136843.44595139733</c:v>
                </c:pt>
                <c:pt idx="40">
                  <c:v>145131.28536070304</c:v>
                </c:pt>
                <c:pt idx="41">
                  <c:v>153847.43427001825</c:v>
                </c:pt>
                <c:pt idx="42">
                  <c:v>163013.35015144362</c:v>
                </c:pt>
                <c:pt idx="43">
                  <c:v>172651.49287624727</c:v>
                </c:pt>
                <c:pt idx="44">
                  <c:v>182785.3637167986</c:v>
                </c:pt>
                <c:pt idx="45">
                  <c:v>193439.54499363064</c:v>
                </c:pt>
                <c:pt idx="46">
                  <c:v>204639.74026689128</c:v>
                </c:pt>
                <c:pt idx="47">
                  <c:v>216412.81495458953</c:v>
                </c:pt>
                <c:pt idx="48">
                  <c:v>228786.8372415234</c:v>
                </c:pt>
                <c:pt idx="49">
                  <c:v>241791.11912249008</c:v>
                </c:pt>
                <c:pt idx="50">
                  <c:v>255456.25740122327</c:v>
                </c:pt>
                <c:pt idx="51">
                  <c:v>269814.17444238294</c:v>
                </c:pt>
                <c:pt idx="52">
                  <c:v>284898.15844774531</c:v>
                </c:pt>
                <c:pt idx="53">
                  <c:v>300742.90299942682</c:v>
                </c:pt>
                <c:pt idx="54">
                  <c:v>317384.54558245424</c:v>
                </c:pt>
                <c:pt idx="55">
                  <c:v>334860.70476621087</c:v>
                </c:pt>
                <c:pt idx="56">
                  <c:v>353210.51568921172</c:v>
                </c:pt>
                <c:pt idx="57">
                  <c:v>372474.66345428349</c:v>
                </c:pt>
                <c:pt idx="58">
                  <c:v>392695.41400156479</c:v>
                </c:pt>
                <c:pt idx="59">
                  <c:v>413916.64198486484</c:v>
                </c:pt>
                <c:pt idx="60">
                  <c:v>436183.85513292003</c:v>
                </c:pt>
                <c:pt idx="61">
                  <c:v>459544.21453112748</c:v>
                </c:pt>
                <c:pt idx="62">
                  <c:v>484046.55021162226</c:v>
                </c:pt>
                <c:pt idx="63">
                  <c:v>509741.37139038427</c:v>
                </c:pt>
                <c:pt idx="64">
                  <c:v>536680.87063977122</c:v>
                </c:pt>
                <c:pt idx="65">
                  <c:v>564918.92123392259</c:v>
                </c:pt>
                <c:pt idx="66">
                  <c:v>594511.06685341545</c:v>
                </c:pt>
                <c:pt idx="67">
                  <c:v>625514.50278502668</c:v>
                </c:pt>
                <c:pt idx="68">
                  <c:v>657988.0477032488</c:v>
                </c:pt>
                <c:pt idx="69">
                  <c:v>691992.10507321951</c:v>
                </c:pt>
                <c:pt idx="70">
                  <c:v>727588.61317100434</c:v>
                </c:pt>
                <c:pt idx="71">
                  <c:v>764840.9826779092</c:v>
                </c:pt>
                <c:pt idx="72">
                  <c:v>803814.02077204618</c:v>
                </c:pt>
                <c:pt idx="73">
                  <c:v>844573.84061423026</c:v>
                </c:pt>
                <c:pt idx="74">
                  <c:v>887187.7551081205</c:v>
                </c:pt>
                <c:pt idx="75">
                  <c:v>931724.15380815393</c:v>
                </c:pt>
                <c:pt idx="76">
                  <c:v>978252.36185522634</c:v>
                </c:pt>
                <c:pt idx="77">
                  <c:v>1026842.4798413657</c:v>
                </c:pt>
                <c:pt idx="78">
                  <c:v>1077565.2035430332</c:v>
                </c:pt>
                <c:pt idx="79">
                  <c:v>1130491.6225204975</c:v>
                </c:pt>
                <c:pt idx="80">
                  <c:v>1185692.9966603154</c:v>
                </c:pt>
                <c:pt idx="81">
                  <c:v>1243240.5098416756</c:v>
                </c:pt>
                <c:pt idx="82">
                  <c:v>1303205.0000375537</c:v>
                </c:pt>
                <c:pt idx="83">
                  <c:v>1365656.6653204414</c:v>
                </c:pt>
                <c:pt idx="84">
                  <c:v>1430664.7454318744</c:v>
                </c:pt>
                <c:pt idx="85">
                  <c:v>1498297.1787967428</c:v>
                </c:pt>
                <c:pt idx="86">
                  <c:v>1568620.2351187442</c:v>
                </c:pt>
                <c:pt idx="87">
                  <c:v>1641698.1239831008</c:v>
                </c:pt>
                <c:pt idx="88">
                  <c:v>1717592.5802169479</c:v>
                </c:pt>
                <c:pt idx="89">
                  <c:v>1796362.4271160227</c:v>
                </c:pt>
                <c:pt idx="90">
                  <c:v>1878063.1190369199</c:v>
                </c:pt>
                <c:pt idx="91">
                  <c:v>1962746.265274761</c:v>
                </c:pt>
                <c:pt idx="92">
                  <c:v>2050459.1375929918</c:v>
                </c:pt>
                <c:pt idx="93">
                  <c:v>2141244.1642403598</c:v>
                </c:pt>
                <c:pt idx="94">
                  <c:v>2235138.4137737602</c:v>
                </c:pt>
                <c:pt idx="95">
                  <c:v>2332173.0724970968</c:v>
                </c:pt>
                <c:pt idx="96">
                  <c:v>2432372.9198167264</c:v>
                </c:pt>
                <c:pt idx="97">
                  <c:v>2535755.8062932757</c:v>
                </c:pt>
                <c:pt idx="98">
                  <c:v>2642332.1396262674</c:v>
                </c:pt>
                <c:pt idx="99">
                  <c:v>2752104.3842295757</c:v>
                </c:pt>
                <c:pt idx="100">
                  <c:v>2865066.5804289966</c:v>
                </c:pt>
                <c:pt idx="101">
                  <c:v>2981203.8896242301</c:v>
                </c:pt>
                <c:pt idx="102">
                  <c:v>3100492.1719923397</c:v>
                </c:pt>
                <c:pt idx="103">
                  <c:v>3222897.603454344</c:v>
                </c:pt>
                <c:pt idx="104">
                  <c:v>3348376.3386679152</c:v>
                </c:pt>
                <c:pt idx="105">
                  <c:v>3476874.2267352119</c:v>
                </c:pt>
                <c:pt idx="106">
                  <c:v>3608326.5861155093</c:v>
                </c:pt>
                <c:pt idx="107">
                  <c:v>3742658.0448996187</c:v>
                </c:pt>
                <c:pt idx="108">
                  <c:v>3879782.4521321147</c:v>
                </c:pt>
                <c:pt idx="109">
                  <c:v>4019602.8652564147</c:v>
                </c:pt>
                <c:pt idx="110">
                  <c:v>4162011.6180088837</c:v>
                </c:pt>
                <c:pt idx="111">
                  <c:v>4306890.4722075108</c:v>
                </c:pt>
                <c:pt idx="112">
                  <c:v>4454110.8558787145</c:v>
                </c:pt>
                <c:pt idx="113">
                  <c:v>4603534.1890571555</c:v>
                </c:pt>
                <c:pt idx="114">
                  <c:v>4755012.2973969113</c:v>
                </c:pt>
                <c:pt idx="115">
                  <c:v>4908387.912470527</c:v>
                </c:pt>
                <c:pt idx="116">
                  <c:v>5063495.256331332</c:v>
                </c:pt>
                <c:pt idx="117">
                  <c:v>5220160.7066024356</c:v>
                </c:pt>
                <c:pt idx="118">
                  <c:v>5378203.5370633807</c:v>
                </c:pt>
                <c:pt idx="119">
                  <c:v>5537436.7274636896</c:v>
                </c:pt>
                <c:pt idx="120">
                  <c:v>5697667.8351324117</c:v>
                </c:pt>
                <c:pt idx="121">
                  <c:v>5858699.9199039964</c:v>
                </c:pt>
                <c:pt idx="122">
                  <c:v>6020332.5129706115</c:v>
                </c:pt>
                <c:pt idx="123">
                  <c:v>6182362.6195234098</c:v>
                </c:pt>
                <c:pt idx="124">
                  <c:v>6344585.744479808</c:v>
                </c:pt>
                <c:pt idx="125">
                  <c:v>6506796.9302253304</c:v>
                </c:pt>
                <c:pt idx="126">
                  <c:v>6668791.7951359954</c:v>
                </c:pt>
                <c:pt idx="127">
                  <c:v>6830367.5616939245</c:v>
                </c:pt>
                <c:pt idx="128">
                  <c:v>6991324.0632619923</c:v>
                </c:pt>
                <c:pt idx="129">
                  <c:v>7151464.7190344771</c:v>
                </c:pt>
                <c:pt idx="130">
                  <c:v>7310597.4673158182</c:v>
                </c:pt>
                <c:pt idx="131">
                  <c:v>7468535.6480799774</c:v>
                </c:pt>
                <c:pt idx="132">
                  <c:v>7625098.8267057147</c:v>
                </c:pt>
                <c:pt idx="133">
                  <c:v>7780113.5518423691</c:v>
                </c:pt>
                <c:pt idx="134">
                  <c:v>7933414.0415082946</c:v>
                </c:pt>
                <c:pt idx="135">
                  <c:v>8084842.7927306835</c:v>
                </c:pt>
                <c:pt idx="136">
                  <c:v>8234251.1112716813</c:v>
                </c:pt>
                <c:pt idx="137">
                  <c:v>8381499.5592228407</c:v>
                </c:pt>
                <c:pt idx="138">
                  <c:v>8526458.3194611836</c:v>
                </c:pt>
                <c:pt idx="139">
                  <c:v>8669007.4771209303</c:v>
                </c:pt>
                <c:pt idx="140">
                  <c:v>8809037.2193238381</c:v>
                </c:pt>
                <c:pt idx="141">
                  <c:v>8946447.9554100242</c:v>
                </c:pt>
                <c:pt idx="142">
                  <c:v>9081150.3608058114</c:v>
                </c:pt>
                <c:pt idx="143">
                  <c:v>9213065.3484450076</c:v>
                </c:pt>
                <c:pt idx="144">
                  <c:v>9342123.9723184239</c:v>
                </c:pt>
                <c:pt idx="145">
                  <c:v>9468267.2682601959</c:v>
                </c:pt>
                <c:pt idx="146">
                  <c:v>9591446.0374888573</c:v>
                </c:pt>
                <c:pt idx="147">
                  <c:v>9711620.5787093844</c:v>
                </c:pt>
                <c:pt idx="148">
                  <c:v>9828760.3747552671</c:v>
                </c:pt>
                <c:pt idx="149">
                  <c:v>9942843.7398150656</c:v>
                </c:pt>
                <c:pt idx="150">
                  <c:v>10053857.433255354</c:v>
                </c:pt>
                <c:pt idx="151">
                  <c:v>10161796.245932167</c:v>
                </c:pt>
                <c:pt idx="152">
                  <c:v>10266662.564687552</c:v>
                </c:pt>
                <c:pt idx="153">
                  <c:v>10368465.920468315</c:v>
                </c:pt>
                <c:pt idx="154">
                  <c:v>10467222.525192427</c:v>
                </c:pt>
                <c:pt idx="155">
                  <c:v>10562954.802136194</c:v>
                </c:pt>
                <c:pt idx="156">
                  <c:v>10655690.914233219</c:v>
                </c:pt>
                <c:pt idx="157">
                  <c:v>10745464.294274312</c:v>
                </c:pt>
                <c:pt idx="158">
                  <c:v>10832313.180585343</c:v>
                </c:pt>
                <c:pt idx="159">
                  <c:v>10916280.161345497</c:v>
                </c:pt>
                <c:pt idx="160">
                  <c:v>10997411.730298765</c:v>
                </c:pt>
                <c:pt idx="161">
                  <c:v>11075757.856212925</c:v>
                </c:pt>
                <c:pt idx="162">
                  <c:v>11151371.568057504</c:v>
                </c:pt>
                <c:pt idx="163">
                  <c:v>11224308.557509517</c:v>
                </c:pt>
                <c:pt idx="164">
                  <c:v>11294626.800056044</c:v>
                </c:pt>
                <c:pt idx="165">
                  <c:v>11362386.195648087</c:v>
                </c:pt>
                <c:pt idx="166">
                  <c:v>11427648.229572238</c:v>
                </c:pt>
                <c:pt idx="167">
                  <c:v>11490475.653945878</c:v>
                </c:pt>
                <c:pt idx="168">
                  <c:v>11550932.190008359</c:v>
                </c:pt>
                <c:pt idx="169">
                  <c:v>11609082.251174258</c:v>
                </c:pt>
                <c:pt idx="170">
                  <c:v>11664990.686634682</c:v>
                </c:pt>
                <c:pt idx="171">
                  <c:v>11718722.545137577</c:v>
                </c:pt>
                <c:pt idx="172">
                  <c:v>11770342.858446667</c:v>
                </c:pt>
                <c:pt idx="173">
                  <c:v>11819916.443869522</c:v>
                </c:pt>
                <c:pt idx="174">
                  <c:v>11867507.725156538</c:v>
                </c:pt>
                <c:pt idx="175">
                  <c:v>11913180.571002748</c:v>
                </c:pt>
                <c:pt idx="176">
                  <c:v>11956998.150331395</c:v>
                </c:pt>
                <c:pt idx="177">
                  <c:v>11999022.803500485</c:v>
                </c:pt>
                <c:pt idx="178">
                  <c:v>12039315.92854932</c:v>
                </c:pt>
                <c:pt idx="179">
                  <c:v>12077937.881589666</c:v>
                </c:pt>
                <c:pt idx="180">
                  <c:v>12114947.890444139</c:v>
                </c:pt>
                <c:pt idx="181">
                  <c:v>12150403.980641186</c:v>
                </c:pt>
                <c:pt idx="182">
                  <c:v>12184362.9128903</c:v>
                </c:pt>
                <c:pt idx="183">
                  <c:v>12216880.131181579</c:v>
                </c:pt>
                <c:pt idx="184">
                  <c:v>12248009.720679332</c:v>
                </c:pt>
                <c:pt idx="185">
                  <c:v>12277804.374609049</c:v>
                </c:pt>
                <c:pt idx="186">
                  <c:v>12306315.36936987</c:v>
                </c:pt>
                <c:pt idx="187">
                  <c:v>12333592.547139762</c:v>
                </c:pt>
                <c:pt idx="188">
                  <c:v>12359684.305277394</c:v>
                </c:pt>
                <c:pt idx="189">
                  <c:v>12384637.591862401</c:v>
                </c:pt>
                <c:pt idx="190">
                  <c:v>12408497.906753939</c:v>
                </c:pt>
                <c:pt idx="191">
                  <c:v>12431309.30758566</c:v>
                </c:pt>
                <c:pt idx="192">
                  <c:v>12453114.420153022</c:v>
                </c:pt>
                <c:pt idx="193">
                  <c:v>12473954.452686043</c:v>
                </c:pt>
                <c:pt idx="194">
                  <c:v>12493869.21353676</c:v>
                </c:pt>
                <c:pt idx="195">
                  <c:v>12512897.131845698</c:v>
                </c:pt>
                <c:pt idx="196">
                  <c:v>12531075.280785371</c:v>
                </c:pt>
                <c:pt idx="197">
                  <c:v>12548439.403011106</c:v>
                </c:pt>
                <c:pt idx="198">
                  <c:v>12565023.937980223</c:v>
                </c:pt>
                <c:pt idx="199">
                  <c:v>12580862.050829776</c:v>
                </c:pt>
                <c:pt idx="200">
                  <c:v>12595985.662530622</c:v>
                </c:pt>
                <c:pt idx="201">
                  <c:v>12610425.481061516</c:v>
                </c:pt>
                <c:pt idx="202">
                  <c:v>12624211.033371259</c:v>
                </c:pt>
                <c:pt idx="203">
                  <c:v>12637370.697919674</c:v>
                </c:pt>
                <c:pt idx="204">
                  <c:v>12649931.737609414</c:v>
                </c:pt>
                <c:pt idx="205">
                  <c:v>12661920.332940243</c:v>
                </c:pt>
                <c:pt idx="206">
                  <c:v>12673361.615235766</c:v>
                </c:pt>
                <c:pt idx="207">
                  <c:v>12684279.6998094</c:v>
                </c:pt>
                <c:pt idx="208">
                  <c:v>12694697.718951954</c:v>
                </c:pt>
                <c:pt idx="209">
                  <c:v>12704637.854637481</c:v>
                </c:pt>
                <c:pt idx="210">
                  <c:v>12714121.370857164</c:v>
                </c:pt>
                <c:pt idx="211">
                  <c:v>12723168.645502999</c:v>
                </c:pt>
                <c:pt idx="212">
                  <c:v>12731799.201733964</c:v>
                </c:pt>
                <c:pt idx="213">
                  <c:v>12740031.738767331</c:v>
                </c:pt>
                <c:pt idx="214">
                  <c:v>12747884.162046816</c:v>
                </c:pt>
                <c:pt idx="215">
                  <c:v>12755373.612747403</c:v>
                </c:pt>
                <c:pt idx="216">
                  <c:v>12762516.496584119</c:v>
                </c:pt>
                <c:pt idx="217">
                  <c:v>12769328.511898646</c:v>
                </c:pt>
                <c:pt idx="218">
                  <c:v>12775824.677003631</c:v>
                </c:pt>
                <c:pt idx="219">
                  <c:v>12782019.356769899</c:v>
                </c:pt>
                <c:pt idx="220">
                  <c:v>12787926.288446531</c:v>
                </c:pt>
                <c:pt idx="221">
                  <c:v>12793558.606708014</c:v>
                </c:pt>
                <c:pt idx="222">
                  <c:v>12798928.867926396</c:v>
                </c:pt>
                <c:pt idx="223">
                  <c:v>12804049.073669681</c:v>
                </c:pt>
                <c:pt idx="224">
                  <c:v>12808930.693430619</c:v>
                </c:pt>
                <c:pt idx="225">
                  <c:v>12813584.686592562</c:v>
                </c:pt>
                <c:pt idx="226">
                  <c:v>12818021.523641217</c:v>
                </c:pt>
                <c:pt idx="227">
                  <c:v>12822251.206633074</c:v>
                </c:pt>
                <c:pt idx="228">
                  <c:v>12826283.288932841</c:v>
                </c:pt>
                <c:pt idx="229">
                  <c:v>12830126.894233627</c:v>
                </c:pt>
                <c:pt idx="230">
                  <c:v>12833790.734874723</c:v>
                </c:pt>
                <c:pt idx="231">
                  <c:v>12837283.12947279</c:v>
                </c:pt>
                <c:pt idx="232">
                  <c:v>12840612.019882997</c:v>
                </c:pt>
                <c:pt idx="233">
                  <c:v>12843784.987507286</c:v>
                </c:pt>
                <c:pt idx="234">
                  <c:v>12846809.268967349</c:v>
                </c:pt>
                <c:pt idx="235">
                  <c:v>12849691.771160278</c:v>
                </c:pt>
                <c:pt idx="236">
                  <c:v>12852439.085714992</c:v>
                </c:pt>
                <c:pt idx="237">
                  <c:v>12855057.502867742</c:v>
                </c:pt>
                <c:pt idx="238">
                  <c:v>12857553.024774941</c:v>
                </c:pt>
                <c:pt idx="239">
                  <c:v>12859931.378281556</c:v>
                </c:pt>
                <c:pt idx="240">
                  <c:v>12862198.027163172</c:v>
                </c:pt>
                <c:pt idx="241">
                  <c:v>12864358.183859641</c:v>
                </c:pt>
                <c:pt idx="242">
                  <c:v>12866416.820718018</c:v>
                </c:pt>
                <c:pt idx="243">
                  <c:v>12868378.680762213</c:v>
                </c:pt>
                <c:pt idx="244">
                  <c:v>12870248.288006453</c:v>
                </c:pt>
                <c:pt idx="245">
                  <c:v>12872029.957329366</c:v>
                </c:pt>
                <c:pt idx="246">
                  <c:v>12873727.80392505</c:v>
                </c:pt>
                <c:pt idx="247">
                  <c:v>12875345.752347194</c:v>
                </c:pt>
                <c:pt idx="248">
                  <c:v>12876887.545161849</c:v>
                </c:pt>
                <c:pt idx="249">
                  <c:v>12878356.751224078</c:v>
                </c:pt>
                <c:pt idx="250">
                  <c:v>12879756.773593262</c:v>
                </c:pt>
                <c:pt idx="251">
                  <c:v>12881090.857101409</c:v>
                </c:pt>
                <c:pt idx="252">
                  <c:v>12882362.095588425</c:v>
                </c:pt>
                <c:pt idx="253">
                  <c:v>12883573.438817808</c:v>
                </c:pt>
                <c:pt idx="254">
                  <c:v>12884727.699085828</c:v>
                </c:pt>
                <c:pt idx="255">
                  <c:v>12885827.557536826</c:v>
                </c:pt>
                <c:pt idx="256">
                  <c:v>12886875.570196824</c:v>
                </c:pt>
                <c:pt idx="257">
                  <c:v>12887874.173737232</c:v>
                </c:pt>
                <c:pt idx="258">
                  <c:v>12888825.690979978</c:v>
                </c:pt>
                <c:pt idx="259">
                  <c:v>12889732.336155057</c:v>
                </c:pt>
                <c:pt idx="260">
                  <c:v>12890596.219921002</c:v>
                </c:pt>
                <c:pt idx="261">
                  <c:v>12891419.354158465</c:v>
                </c:pt>
                <c:pt idx="262">
                  <c:v>12892203.656546647</c:v>
                </c:pt>
                <c:pt idx="263">
                  <c:v>12892950.954931997</c:v>
                </c:pt>
                <c:pt idx="264">
                  <c:v>12893662.991498204</c:v>
                </c:pt>
                <c:pt idx="265">
                  <c:v>12894341.426746147</c:v>
                </c:pt>
                <c:pt idx="266">
                  <c:v>12894987.843292141</c:v>
                </c:pt>
                <c:pt idx="267">
                  <c:v>12895603.749492489</c:v>
                </c:pt>
                <c:pt idx="268">
                  <c:v>12896190.582901984</c:v>
                </c:pt>
                <c:pt idx="269">
                  <c:v>12896749.713573756</c:v>
                </c:pt>
                <c:pt idx="270">
                  <c:v>12897282.447207481</c:v>
                </c:pt>
                <c:pt idx="271">
                  <c:v>12897790.02815276</c:v>
                </c:pt>
                <c:pt idx="272">
                  <c:v>12898273.642274113</c:v>
                </c:pt>
                <c:pt idx="273">
                  <c:v>12898734.419683808</c:v>
                </c:pt>
                <c:pt idx="274">
                  <c:v>12899173.437348483</c:v>
                </c:pt>
                <c:pt idx="275">
                  <c:v>12899591.72157523</c:v>
                </c:pt>
                <c:pt idx="276">
                  <c:v>12899990.25038261</c:v>
                </c:pt>
                <c:pt idx="277">
                  <c:v>12900369.9557618</c:v>
                </c:pt>
                <c:pt idx="278">
                  <c:v>12900731.72583287</c:v>
                </c:pt>
                <c:pt idx="279">
                  <c:v>12901076.406900948</c:v>
                </c:pt>
                <c:pt idx="280">
                  <c:v>12901404.805416845</c:v>
                </c:pt>
                <c:pt idx="281">
                  <c:v>12901717.689846506</c:v>
                </c:pt>
                <c:pt idx="282">
                  <c:v>12902015.792453449</c:v>
                </c:pt>
                <c:pt idx="283">
                  <c:v>12902299.810998181</c:v>
                </c:pt>
                <c:pt idx="284">
                  <c:v>12902570.410358401</c:v>
                </c:pt>
                <c:pt idx="285">
                  <c:v>12902828.224073635</c:v>
                </c:pt>
                <c:pt idx="286">
                  <c:v>12903073.855817776</c:v>
                </c:pt>
                <c:pt idx="287">
                  <c:v>12903307.880802847</c:v>
                </c:pt>
                <c:pt idx="288">
                  <c:v>12903530.847117169</c:v>
                </c:pt>
                <c:pt idx="289">
                  <c:v>12903743.277000954</c:v>
                </c:pt>
                <c:pt idx="290">
                  <c:v>12903945.668062238</c:v>
                </c:pt>
                <c:pt idx="291">
                  <c:v>12904138.494435873</c:v>
                </c:pt>
                <c:pt idx="292">
                  <c:v>12904322.207888275</c:v>
                </c:pt>
                <c:pt idx="293">
                  <c:v>12904497.238870393</c:v>
                </c:pt>
                <c:pt idx="294">
                  <c:v>12904663.997521332</c:v>
                </c:pt>
                <c:pt idx="295">
                  <c:v>12904822.874624906</c:v>
                </c:pt>
                <c:pt idx="296">
                  <c:v>12904974.242521336</c:v>
                </c:pt>
                <c:pt idx="297">
                  <c:v>12905118.455976149</c:v>
                </c:pt>
                <c:pt idx="298">
                  <c:v>12905255.853008291</c:v>
                </c:pt>
                <c:pt idx="299">
                  <c:v>12905386.755679352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22688"/>
        <c:axId val="81936768"/>
      </c:lineChart>
      <c:catAx>
        <c:axId val="819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36768"/>
        <c:crosses val="autoZero"/>
        <c:auto val="1"/>
        <c:lblAlgn val="ctr"/>
        <c:lblOffset val="100"/>
        <c:noMultiLvlLbl val="0"/>
      </c:catAx>
      <c:valAx>
        <c:axId val="819367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1922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249999999999996"/>
          <c:y val="7.2916666666666671E-2"/>
          <c:w val="0.13125000000000001"/>
          <c:h val="0.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1473085104348"/>
          <c:y val="4.8611275944267923E-2"/>
          <c:w val="0.8100477166893435"/>
          <c:h val="0.79514158508838262"/>
        </c:manualLayout>
      </c:layout>
      <c:lineChart>
        <c:grouping val="standard"/>
        <c:varyColors val="0"/>
        <c:ser>
          <c:idx val="0"/>
          <c:order val="0"/>
          <c:tx>
            <c:strRef>
              <c:f>SIR!$D$2</c:f>
              <c:strCache>
                <c:ptCount val="1"/>
                <c:pt idx="0">
                  <c:v>s(t) fraction</c:v>
                </c:pt>
              </c:strCache>
            </c:strRef>
          </c:tx>
          <c:marker>
            <c:symbol val="none"/>
          </c:marker>
          <c:cat>
            <c:numRef>
              <c:f>SIR!$A$3:$A$302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SIR!$D$3:$D$311</c:f>
              <c:numCache>
                <c:formatCode>0%</c:formatCode>
                <c:ptCount val="309"/>
                <c:pt idx="0">
                  <c:v>0.99988461538461537</c:v>
                </c:pt>
                <c:pt idx="1">
                  <c:v>0.99984965788017743</c:v>
                </c:pt>
                <c:pt idx="2">
                  <c:v>0.99981285013707288</c:v>
                </c:pt>
                <c:pt idx="3">
                  <c:v>0.99977409468707878</c:v>
                </c:pt>
                <c:pt idx="4">
                  <c:v>0.99973328897771851</c:v>
                </c:pt>
                <c:pt idx="5">
                  <c:v>0.99969032511252331</c:v>
                </c:pt>
                <c:pt idx="6">
                  <c:v>0.99964508957862608</c:v>
                </c:pt>
                <c:pt idx="7">
                  <c:v>0.99959746296113028</c:v>
                </c:pt>
                <c:pt idx="8">
                  <c:v>0.99954731964368981</c:v>
                </c:pt>
                <c:pt idx="9">
                  <c:v>0.9994945274947139</c:v>
                </c:pt>
                <c:pt idx="10">
                  <c:v>0.99943894753859597</c:v>
                </c:pt>
                <c:pt idx="11">
                  <c:v>0.9993804336113552</c:v>
                </c:pt>
                <c:pt idx="12">
                  <c:v>0.99931883200006055</c:v>
                </c:pt>
                <c:pt idx="13">
                  <c:v>0.99925398106539765</c:v>
                </c:pt>
                <c:pt idx="14">
                  <c:v>0.99918571084672803</c:v>
                </c:pt>
                <c:pt idx="15">
                  <c:v>0.99911384264898051</c:v>
                </c:pt>
                <c:pt idx="16">
                  <c:v>0.99903818861070681</c:v>
                </c:pt>
                <c:pt idx="17">
                  <c:v>0.99895855125263144</c:v>
                </c:pt>
                <c:pt idx="18">
                  <c:v>0.99887472300602176</c:v>
                </c:pt>
                <c:pt idx="19">
                  <c:v>0.99878648572020667</c:v>
                </c:pt>
                <c:pt idx="20">
                  <c:v>0.99869361014857927</c:v>
                </c:pt>
                <c:pt idx="21">
                  <c:v>0.99859585541242613</c:v>
                </c:pt>
                <c:pt idx="22">
                  <c:v>0.99849296844194368</c:v>
                </c:pt>
                <c:pt idx="23">
                  <c:v>0.99838468339382092</c:v>
                </c:pt>
                <c:pt idx="24">
                  <c:v>0.99827072104479453</c:v>
                </c:pt>
                <c:pt idx="25">
                  <c:v>0.99815078816061753</c:v>
                </c:pt>
                <c:pt idx="26">
                  <c:v>0.99802457683992618</c:v>
                </c:pt>
                <c:pt idx="27">
                  <c:v>0.99789176383253664</c:v>
                </c:pt>
                <c:pt idx="28">
                  <c:v>0.99775200983177148</c:v>
                </c:pt>
                <c:pt idx="29">
                  <c:v>0.99760495874048161</c:v>
                </c:pt>
                <c:pt idx="30">
                  <c:v>0.99745023691052059</c:v>
                </c:pt>
                <c:pt idx="31">
                  <c:v>0.99728745235552463</c:v>
                </c:pt>
                <c:pt idx="32">
                  <c:v>0.99711619393696727</c:v>
                </c:pt>
                <c:pt idx="33">
                  <c:v>0.99693603052358926</c:v>
                </c:pt>
                <c:pt idx="34">
                  <c:v>0.99674651012445581</c:v>
                </c:pt>
                <c:pt idx="35">
                  <c:v>0.99654715899606505</c:v>
                </c:pt>
                <c:pt idx="36">
                  <c:v>0.99633748072412109</c:v>
                </c:pt>
                <c:pt idx="37">
                  <c:v>0.99611695528081101</c:v>
                </c:pt>
                <c:pt idx="38">
                  <c:v>0.99588503805866302</c:v>
                </c:pt>
                <c:pt idx="39">
                  <c:v>0.99564115888234361</c:v>
                </c:pt>
                <c:pt idx="40">
                  <c:v>0.99538472100005282</c:v>
                </c:pt>
                <c:pt idx="41">
                  <c:v>0.9951151000565206</c:v>
                </c:pt>
                <c:pt idx="42">
                  <c:v>0.99483164304998384</c:v>
                </c:pt>
                <c:pt idx="43">
                  <c:v>0.99453366727593795</c:v>
                </c:pt>
                <c:pt idx="44">
                  <c:v>0.99422045926092073</c:v>
                </c:pt>
                <c:pt idx="45">
                  <c:v>0.99389127369008612</c:v>
                </c:pt>
                <c:pt idx="46">
                  <c:v>0.99354533233288067</c:v>
                </c:pt>
                <c:pt idx="47">
                  <c:v>0.99318182297173596</c:v>
                </c:pt>
                <c:pt idx="48">
                  <c:v>0.99279989833934967</c:v>
                </c:pt>
                <c:pt idx="49">
                  <c:v>0.99239867507083601</c:v>
                </c:pt>
                <c:pt idx="50">
                  <c:v>0.99197723267779903</c:v>
                </c:pt>
                <c:pt idx="51">
                  <c:v>0.99153461255220987</c:v>
                </c:pt>
                <c:pt idx="52">
                  <c:v>0.99106981700886021</c:v>
                </c:pt>
                <c:pt idx="53">
                  <c:v>0.99058180837611487</c:v>
                </c:pt>
                <c:pt idx="54">
                  <c:v>0.99006950814570605</c:v>
                </c:pt>
                <c:pt idx="55">
                  <c:v>0.98953179619337939</c:v>
                </c:pt>
                <c:pt idx="56">
                  <c:v>0.98896751008334638</c:v>
                </c:pt>
                <c:pt idx="57">
                  <c:v>0.98837544447068204</c:v>
                </c:pt>
                <c:pt idx="58">
                  <c:v>0.98775435061705741</c:v>
                </c:pt>
                <c:pt idx="59">
                  <c:v>0.98710293603648513</c:v>
                </c:pt>
                <c:pt idx="60">
                  <c:v>0.98641986428908357</c:v>
                </c:pt>
                <c:pt idx="61">
                  <c:v>0.98570375494222817</c:v>
                </c:pt>
                <c:pt idx="62">
                  <c:v>0.9849531837198291</c:v>
                </c:pt>
                <c:pt idx="63">
                  <c:v>0.98416668286184794</c:v>
                </c:pt>
                <c:pt idx="64">
                  <c:v>0.98334274171752889</c:v>
                </c:pt>
                <c:pt idx="65">
                  <c:v>0.98247980759713094</c:v>
                </c:pt>
                <c:pt idx="66">
                  <c:v>0.98157628690820875</c:v>
                </c:pt>
                <c:pt idx="67">
                  <c:v>0.98063054660364313</c:v>
                </c:pt>
                <c:pt idx="68">
                  <c:v>0.9796409159696633</c:v>
                </c:pt>
                <c:pt idx="69">
                  <c:v>0.97860568878296517</c:v>
                </c:pt>
                <c:pt idx="70">
                  <c:v>0.97752312586670198</c:v>
                </c:pt>
                <c:pt idx="71">
                  <c:v>0.97639145807552685</c:v>
                </c:pt>
                <c:pt idx="72">
                  <c:v>0.97520888973997988</c:v>
                </c:pt>
                <c:pt idx="73">
                  <c:v>0.97397360260026178</c:v>
                </c:pt>
                <c:pt idx="74">
                  <c:v>0.97268376025876269</c:v>
                </c:pt>
                <c:pt idx="75">
                  <c:v>0.97133751317957828</c:v>
                </c:pt>
                <c:pt idx="76">
                  <c:v>0.96993300426154394</c:v>
                </c:pt>
                <c:pt idx="77">
                  <c:v>0.96846837500902461</c:v>
                </c:pt>
                <c:pt idx="78">
                  <c:v>0.96694177232172052</c:v>
                </c:pt>
                <c:pt idx="79">
                  <c:v>0.96535135592103138</c:v>
                </c:pt>
                <c:pt idx="80">
                  <c:v>0.96369530642600609</c:v>
                </c:pt>
                <c:pt idx="81">
                  <c:v>0.96197183408653353</c:v>
                </c:pt>
                <c:pt idx="82">
                  <c:v>0.96017918817515102</c:v>
                </c:pt>
                <c:pt idx="83">
                  <c:v>0.9583156670316364</c:v>
                </c:pt>
                <c:pt idx="84">
                  <c:v>0.95637962874637561</c:v>
                </c:pt>
                <c:pt idx="85">
                  <c:v>0.95436950245936536</c:v>
                </c:pt>
                <c:pt idx="86">
                  <c:v>0.9522838002416365</c:v>
                </c:pt>
                <c:pt idx="87">
                  <c:v>0.95012112951491046</c:v>
                </c:pt>
                <c:pt idx="88">
                  <c:v>0.94788020595350653</c:v>
                </c:pt>
                <c:pt idx="89">
                  <c:v>0.94555986680001003</c:v>
                </c:pt>
                <c:pt idx="90">
                  <c:v>0.94315908451312092</c:v>
                </c:pt>
                <c:pt idx="91">
                  <c:v>0.94067698065262351</c:v>
                </c:pt>
                <c:pt idx="92">
                  <c:v>0.93811283989275729</c:v>
                </c:pt>
                <c:pt idx="93">
                  <c:v>0.93546612404169316</c:v>
                </c:pt>
                <c:pt idx="94">
                  <c:v>0.93273648593161251</c:v>
                </c:pt>
                <c:pt idx="95">
                  <c:v>0.92992378303139445</c:v>
                </c:pt>
                <c:pt idx="96">
                  <c:v>0.92702809062248903</c:v>
                </c:pt>
                <c:pt idx="97">
                  <c:v>0.92404971436858352</c:v>
                </c:pt>
                <c:pt idx="98">
                  <c:v>0.92098920210155122</c:v>
                </c:pt>
                <c:pt idx="99">
                  <c:v>0.91784735464032663</c:v>
                </c:pt>
                <c:pt idx="100">
                  <c:v>0.91462523545615548</c:v>
                </c:pt>
                <c:pt idx="101">
                  <c:v>0.91132417899752127</c:v>
                </c:pt>
                <c:pt idx="102">
                  <c:v>0.90794579749127291</c:v>
                </c:pt>
                <c:pt idx="103">
                  <c:v>0.90449198604336845</c:v>
                </c:pt>
                <c:pt idx="104">
                  <c:v>0.9009649258734076</c:v>
                </c:pt>
                <c:pt idx="105">
                  <c:v>0.89736708553188715</c:v>
                </c:pt>
                <c:pt idx="106">
                  <c:v>0.89370121996789886</c:v>
                </c:pt>
                <c:pt idx="107">
                  <c:v>0.88997036733770252</c:v>
                </c:pt>
                <c:pt idx="108">
                  <c:v>0.88617784347104334</c:v>
                </c:pt>
                <c:pt idx="109">
                  <c:v>0.88232723394189005</c:v>
                </c:pt>
                <c:pt idx="110">
                  <c:v>0.87842238372298997</c:v>
                </c:pt>
                <c:pt idx="111">
                  <c:v>0.87446738443865835</c:v>
                </c:pt>
                <c:pt idx="112">
                  <c:v>0.87046655926685956</c:v>
                </c:pt>
                <c:pt idx="113">
                  <c:v>0.86642444557907239</c:v>
                </c:pt>
                <c:pt idx="114">
                  <c:v>0.86234577544381108</c:v>
                </c:pt>
                <c:pt idx="115">
                  <c:v>0.85823545415605795</c:v>
                </c:pt>
                <c:pt idx="116">
                  <c:v>0.85409853698934002</c:v>
                </c:pt>
                <c:pt idx="117">
                  <c:v>0.84994020439881512</c:v>
                </c:pt>
                <c:pt idx="118">
                  <c:v>0.8457657359316767</c:v>
                </c:pt>
                <c:pt idx="119">
                  <c:v>0.84158048312465206</c:v>
                </c:pt>
                <c:pt idx="120">
                  <c:v>0.83738984168669894</c:v>
                </c:pt>
                <c:pt idx="121">
                  <c:v>0.83319922327768081</c:v>
                </c:pt>
                <c:pt idx="122">
                  <c:v>0.8290140272004668</c:v>
                </c:pt>
                <c:pt idx="123">
                  <c:v>0.82483961232438485</c:v>
                </c:pt>
                <c:pt idx="124">
                  <c:v>0.8206812695522594</c:v>
                </c:pt>
                <c:pt idx="125">
                  <c:v>0.81654419513159038</c:v>
                </c:pt>
                <c:pt idx="126">
                  <c:v>0.81243346509313596</c:v>
                </c:pt>
                <c:pt idx="127">
                  <c:v>0.80835401107779026</c:v>
                </c:pt>
                <c:pt idx="128">
                  <c:v>0.80431059778584824</c:v>
                </c:pt>
                <c:pt idx="129">
                  <c:v>0.80030780225231202</c:v>
                </c:pt>
                <c:pt idx="130">
                  <c:v>0.79634999511865523</c:v>
                </c:pt>
                <c:pt idx="131">
                  <c:v>0.79244132403633538</c:v>
                </c:pt>
                <c:pt idx="132">
                  <c:v>0.78858569930122246</c:v>
                </c:pt>
                <c:pt idx="133">
                  <c:v>0.78478678178189587</c:v>
                </c:pt>
                <c:pt idx="134">
                  <c:v>0.7810479731692862</c:v>
                </c:pt>
                <c:pt idx="135">
                  <c:v>0.77737240854116241</c:v>
                </c:pt>
                <c:pt idx="136">
                  <c:v>0.77376295120317151</c:v>
                </c:pt>
                <c:pt idx="137">
                  <c:v>0.77022218973907175</c:v>
                </c:pt>
                <c:pt idx="138">
                  <c:v>0.76675243717691899</c:v>
                </c:pt>
                <c:pt idx="139">
                  <c:v>0.76335573215557573</c:v>
                </c:pt>
                <c:pt idx="140">
                  <c:v>0.76003384195721613</c:v>
                </c:pt>
                <c:pt idx="141">
                  <c:v>0.75678826725658577</c:v>
                </c:pt>
                <c:pt idx="142">
                  <c:v>0.75362024842660058</c:v>
                </c:pt>
                <c:pt idx="143">
                  <c:v>0.75053077323234207</c:v>
                </c:pt>
                <c:pt idx="144">
                  <c:v>0.74752058574139746</c:v>
                </c:pt>
                <c:pt idx="145">
                  <c:v>0.74459019627756851</c:v>
                </c:pt>
                <c:pt idx="146">
                  <c:v>0.74173989224689862</c:v>
                </c:pt>
                <c:pt idx="147">
                  <c:v>0.73896974966941276</c:v>
                </c:pt>
                <c:pt idx="148">
                  <c:v>0.73627964525655254</c:v>
                </c:pt>
                <c:pt idx="149">
                  <c:v>0.73366926888266137</c:v>
                </c:pt>
                <c:pt idx="150">
                  <c:v>0.73113813630865143</c:v>
                </c:pt>
                <c:pt idx="151">
                  <c:v>0.72868560202682831</c:v>
                </c:pt>
                <c:pt idx="152">
                  <c:v>0.72631087210742062</c:v>
                </c:pt>
                <c:pt idx="153">
                  <c:v>0.72401301693936537</c:v>
                </c:pt>
                <c:pt idx="154">
                  <c:v>0.72179098377006434</c:v>
                </c:pt>
                <c:pt idx="155">
                  <c:v>0.71964360896091573</c:v>
                </c:pt>
                <c:pt idx="156">
                  <c:v>0.71756962988724149</c:v>
                </c:pt>
                <c:pt idx="157">
                  <c:v>0.7155676964226042</c:v>
                </c:pt>
                <c:pt idx="158">
                  <c:v>0.71363638195830892</c:v>
                </c:pt>
                <c:pt idx="159">
                  <c:v>0.7117741939190112</c:v>
                </c:pt>
                <c:pt idx="160">
                  <c:v>0.70997958374473347</c:v>
                </c:pt>
                <c:pt idx="161">
                  <c:v>0.7082509563181737</c:v>
                </c:pt>
                <c:pt idx="162">
                  <c:v>0.7065866788239602</c:v>
                </c:pt>
                <c:pt idx="163">
                  <c:v>0.70498508903344581</c:v>
                </c:pt>
                <c:pt idx="164">
                  <c:v>0.70344450301476391</c:v>
                </c:pt>
                <c:pt idx="165">
                  <c:v>0.70196322227321328</c:v>
                </c:pt>
                <c:pt idx="166">
                  <c:v>0.7005395403316208</c:v>
                </c:pt>
                <c:pt idx="167">
                  <c:v>0.6991717487642104</c:v>
                </c:pt>
                <c:pt idx="168">
                  <c:v>0.69785814270071922</c:v>
                </c:pt>
                <c:pt idx="169">
                  <c:v>0.69659702582010385</c:v>
                </c:pt>
                <c:pt idx="170">
                  <c:v>0.6953867148552243</c:v>
                </c:pt>
                <c:pt idx="171">
                  <c:v>0.69422554363143762</c:v>
                </c:pt>
                <c:pt idx="172">
                  <c:v>0.69311186666312619</c:v>
                </c:pt>
                <c:pt idx="173">
                  <c:v>0.69204406233288263</c:v>
                </c:pt>
                <c:pt idx="174">
                  <c:v>0.69102053567842636</c:v>
                </c:pt>
                <c:pt idx="175">
                  <c:v>0.69003972081237608</c:v>
                </c:pt>
                <c:pt idx="176">
                  <c:v>0.6891000829998013</c:v>
                </c:pt>
                <c:pt idx="177">
                  <c:v>0.68820012041805589</c:v>
                </c:pt>
                <c:pt idx="178">
                  <c:v>0.68733836562280248</c:v>
                </c:pt>
                <c:pt idx="179">
                  <c:v>0.68651338674339601</c:v>
                </c:pt>
                <c:pt idx="180">
                  <c:v>0.68572378842994031</c:v>
                </c:pt>
                <c:pt idx="181">
                  <c:v>0.68496821257339391</c:v>
                </c:pt>
                <c:pt idx="182">
                  <c:v>0.684245338819092</c:v>
                </c:pt>
                <c:pt idx="183">
                  <c:v>0.68355388489301072</c:v>
                </c:pt>
                <c:pt idx="184">
                  <c:v>0.68289260675902075</c:v>
                </c:pt>
                <c:pt idx="185">
                  <c:v>0.68226029862429938</c:v>
                </c:pt>
                <c:pt idx="186">
                  <c:v>0.68165579280898891</c:v>
                </c:pt>
                <c:pt idx="187">
                  <c:v>0.68107795949512084</c:v>
                </c:pt>
                <c:pt idx="188">
                  <c:v>0.68052570636878429</c:v>
                </c:pt>
                <c:pt idx="189">
                  <c:v>0.67999797816849883</c:v>
                </c:pt>
                <c:pt idx="190">
                  <c:v>0.67949375615177399</c:v>
                </c:pt>
                <c:pt idx="191">
                  <c:v>0.67901205749089477</c:v>
                </c:pt>
                <c:pt idx="192">
                  <c:v>0.67855193460807428</c:v>
                </c:pt>
                <c:pt idx="193">
                  <c:v>0.67811247445925882</c:v>
                </c:pt>
                <c:pt idx="194">
                  <c:v>0.67769279777506397</c:v>
                </c:pt>
                <c:pt idx="195">
                  <c:v>0.67729205826655425</c:v>
                </c:pt>
                <c:pt idx="196">
                  <c:v>0.67690944180286394</c:v>
                </c:pt>
                <c:pt idx="197">
                  <c:v>0.67654416556698538</c:v>
                </c:pt>
                <c:pt idx="198">
                  <c:v>0.67619547719542494</c:v>
                </c:pt>
                <c:pt idx="199">
                  <c:v>0.67586265390684219</c:v>
                </c:pt>
                <c:pt idx="200">
                  <c:v>0.67554500162425135</c:v>
                </c:pt>
                <c:pt idx="201">
                  <c:v>0.67524185409485948</c:v>
                </c:pt>
                <c:pt idx="202">
                  <c:v>0.67495257201115599</c:v>
                </c:pt>
                <c:pt idx="203">
                  <c:v>0.67467654213644535</c:v>
                </c:pt>
                <c:pt idx="204">
                  <c:v>0.67441317643762233</c:v>
                </c:pt>
                <c:pt idx="205">
                  <c:v>0.67416191122763247</c:v>
                </c:pt>
                <c:pt idx="206">
                  <c:v>0.67392220631973598</c:v>
                </c:pt>
                <c:pt idx="207">
                  <c:v>0.67369354419539462</c:v>
                </c:pt>
                <c:pt idx="208">
                  <c:v>0.67347542918733183</c:v>
                </c:pt>
                <c:pt idx="209">
                  <c:v>0.67326738667907149</c:v>
                </c:pt>
                <c:pt idx="210">
                  <c:v>0.67306896232203839</c:v>
                </c:pt>
                <c:pt idx="211">
                  <c:v>0.6728797212711064</c:v>
                </c:pt>
                <c:pt idx="212">
                  <c:v>0.67269924743929654</c:v>
                </c:pt>
                <c:pt idx="213">
                  <c:v>0.67252714277217251</c:v>
                </c:pt>
                <c:pt idx="214">
                  <c:v>0.67236302654232916</c:v>
                </c:pt>
                <c:pt idx="215">
                  <c:v>0.67220653466424962</c:v>
                </c:pt>
                <c:pt idx="216">
                  <c:v>0.67205731902968646</c:v>
                </c:pt>
                <c:pt idx="217">
                  <c:v>0.67191504686362602</c:v>
                </c:pt>
                <c:pt idx="218">
                  <c:v>0.67177940010080262</c:v>
                </c:pt>
                <c:pt idx="219">
                  <c:v>0.67165007478265593</c:v>
                </c:pt>
                <c:pt idx="220">
                  <c:v>0.67152678047455228</c:v>
                </c:pt>
                <c:pt idx="221">
                  <c:v>0.67140923970303756</c:v>
                </c:pt>
                <c:pt idx="222">
                  <c:v>0.67129718741283273</c:v>
                </c:pt>
                <c:pt idx="223">
                  <c:v>0.67119037044324548</c:v>
                </c:pt>
                <c:pt idx="224">
                  <c:v>0.67108854702363119</c:v>
                </c:pt>
                <c:pt idx="225">
                  <c:v>0.67099148628750827</c:v>
                </c:pt>
                <c:pt idx="226">
                  <c:v>0.67089896780490677</c:v>
                </c:pt>
                <c:pt idx="227">
                  <c:v>0.67081078113250936</c:v>
                </c:pt>
                <c:pt idx="228">
                  <c:v>0.67072672538112887</c:v>
                </c:pt>
                <c:pt idx="229">
                  <c:v>0.67064660880005122</c:v>
                </c:pt>
                <c:pt idx="230">
                  <c:v>0.6705702483777698</c:v>
                </c:pt>
                <c:pt idx="231">
                  <c:v>0.67049746945862554</c:v>
                </c:pt>
                <c:pt idx="232">
                  <c:v>0.6704281053748683</c:v>
                </c:pt>
                <c:pt idx="233">
                  <c:v>0.67036199709365307</c:v>
                </c:pt>
                <c:pt idx="234">
                  <c:v>0.67029899287848582</c:v>
                </c:pt>
                <c:pt idx="235">
                  <c:v>0.6702389479646379</c:v>
                </c:pt>
                <c:pt idx="236">
                  <c:v>0.67018172424805178</c:v>
                </c:pt>
                <c:pt idx="237">
                  <c:v>0.67012718998726872</c:v>
                </c:pt>
                <c:pt idx="238">
                  <c:v>0.67007521951791305</c:v>
                </c:pt>
                <c:pt idx="239">
                  <c:v>0.67002569297928183</c:v>
                </c:pt>
                <c:pt idx="240">
                  <c:v>0.66997849605258875</c:v>
                </c:pt>
                <c:pt idx="241">
                  <c:v>0.66993351971043225</c:v>
                </c:pt>
                <c:pt idx="242">
                  <c:v>0.66989065997705688</c:v>
                </c:pt>
                <c:pt idx="243">
                  <c:v>0.66984981769899576</c:v>
                </c:pt>
                <c:pt idx="244">
                  <c:v>0.66981089832568985</c:v>
                </c:pt>
                <c:pt idx="245">
                  <c:v>0.66977381169968997</c:v>
                </c:pt>
                <c:pt idx="246">
                  <c:v>0.66973847185606128</c:v>
                </c:pt>
                <c:pt idx="247">
                  <c:v>0.66970479683062056</c:v>
                </c:pt>
                <c:pt idx="248">
                  <c:v>0.66967270847664728</c:v>
                </c:pt>
                <c:pt idx="249">
                  <c:v>0.66964213228972314</c:v>
                </c:pt>
                <c:pt idx="250">
                  <c:v>0.66961299724036316</c:v>
                </c:pt>
                <c:pt idx="251">
                  <c:v>0.66958523561411643</c:v>
                </c:pt>
                <c:pt idx="252">
                  <c:v>0.66955878285882198</c:v>
                </c:pt>
                <c:pt idx="253">
                  <c:v>0.66953357743872122</c:v>
                </c:pt>
                <c:pt idx="254">
                  <c:v>0.66950956069513323</c:v>
                </c:pt>
                <c:pt idx="255">
                  <c:v>0.66948667671341511</c:v>
                </c:pt>
                <c:pt idx="256">
                  <c:v>0.66946487219593742</c:v>
                </c:pt>
                <c:pt idx="257">
                  <c:v>0.66944409634081536</c:v>
                </c:pt>
                <c:pt idx="258">
                  <c:v>0.66942430072614678</c:v>
                </c:pt>
                <c:pt idx="259">
                  <c:v>0.66940543919951723</c:v>
                </c:pt>
                <c:pt idx="260">
                  <c:v>0.66938746777254254</c:v>
                </c:pt>
                <c:pt idx="261">
                  <c:v>0.66937034452022626</c:v>
                </c:pt>
                <c:pt idx="262">
                  <c:v>0.66935402948492206</c:v>
                </c:pt>
                <c:pt idx="263">
                  <c:v>0.66933848458469702</c:v>
                </c:pt>
                <c:pt idx="264">
                  <c:v>0.66932367352589828</c:v>
                </c:pt>
                <c:pt idx="265">
                  <c:v>0.66930956171974054</c:v>
                </c:pt>
                <c:pt idx="266">
                  <c:v>0.66929611620273011</c:v>
                </c:pt>
                <c:pt idx="267">
                  <c:v>0.66928330556075732</c:v>
                </c:pt>
                <c:pt idx="268">
                  <c:v>0.66927109985669087</c:v>
                </c:pt>
                <c:pt idx="269">
                  <c:v>0.66925947056131674</c:v>
                </c:pt>
                <c:pt idx="270">
                  <c:v>0.66924839048747198</c:v>
                </c:pt>
                <c:pt idx="271">
                  <c:v>0.66923783372722656</c:v>
                </c:pt>
                <c:pt idx="272">
                  <c:v>0.66922777559197721</c:v>
                </c:pt>
                <c:pt idx="273">
                  <c:v>0.66921819255532045</c:v>
                </c:pt>
                <c:pt idx="274">
                  <c:v>0.6692090621985779</c:v>
                </c:pt>
                <c:pt idx="275">
                  <c:v>0.66920036315885278</c:v>
                </c:pt>
                <c:pt idx="276">
                  <c:v>0.6691920750795034</c:v>
                </c:pt>
                <c:pt idx="277">
                  <c:v>0.66918417856292112</c:v>
                </c:pt>
                <c:pt idx="278">
                  <c:v>0.66917665512550828</c:v>
                </c:pt>
                <c:pt idx="279">
                  <c:v>0.66916948715475566</c:v>
                </c:pt>
                <c:pt idx="280">
                  <c:v>0.66916265786832085</c:v>
                </c:pt>
                <c:pt idx="281">
                  <c:v>0.6691561512750186</c:v>
                </c:pt>
                <c:pt idx="282">
                  <c:v>0.66914995213763151</c:v>
                </c:pt>
                <c:pt idx="283">
                  <c:v>0.66914404593746013</c:v>
                </c:pt>
                <c:pt idx="284">
                  <c:v>0.66913841884052983</c:v>
                </c:pt>
                <c:pt idx="285">
                  <c:v>0.66913305766537945</c:v>
                </c:pt>
                <c:pt idx="286">
                  <c:v>0.66912794985235735</c:v>
                </c:pt>
                <c:pt idx="287">
                  <c:v>0.66912308343435556</c:v>
                </c:pt>
                <c:pt idx="288">
                  <c:v>0.6691184470089151</c:v>
                </c:pt>
                <c:pt idx="289">
                  <c:v>0.66911402971163891</c:v>
                </c:pt>
                <c:pt idx="290">
                  <c:v>0.66910982119085183</c:v>
                </c:pt>
                <c:pt idx="291">
                  <c:v>0.66910581158344906</c:v>
                </c:pt>
                <c:pt idx="292">
                  <c:v>0.6691019914918781</c:v>
                </c:pt>
                <c:pt idx="293">
                  <c:v>0.66909835196220124</c:v>
                </c:pt>
                <c:pt idx="294">
                  <c:v>0.66909488446318888</c:v>
                </c:pt>
                <c:pt idx="295">
                  <c:v>0.66909158086639409</c:v>
                </c:pt>
                <c:pt idx="296">
                  <c:v>0.66908843342716429</c:v>
                </c:pt>
                <c:pt idx="297">
                  <c:v>0.66908543476654569</c:v>
                </c:pt>
                <c:pt idx="298">
                  <c:v>0.66908257785403757</c:v>
                </c:pt>
                <c:pt idx="299">
                  <c:v>0.66907985599115849</c:v>
                </c:pt>
                <c:pt idx="300">
                  <c:v>0.66907726279578594</c:v>
                </c:pt>
                <c:pt idx="301">
                  <c:v>0.66907479218723187</c:v>
                </c:pt>
                <c:pt idx="302">
                  <c:v>0.66907243837202124</c:v>
                </c:pt>
                <c:pt idx="303">
                  <c:v>0.66907019583034033</c:v>
                </c:pt>
                <c:pt idx="304">
                  <c:v>0.66906805930312319</c:v>
                </c:pt>
                <c:pt idx="305">
                  <c:v>0.66906602377974522</c:v>
                </c:pt>
                <c:pt idx="306">
                  <c:v>0.66906408448629784</c:v>
                </c:pt>
                <c:pt idx="307">
                  <c:v>0.6690622368744148</c:v>
                </c:pt>
                <c:pt idx="308">
                  <c:v>0.66906047661062529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SIR!$H$2</c:f>
              <c:strCache>
                <c:ptCount val="1"/>
                <c:pt idx="0">
                  <c:v>i(t) fraction</c:v>
                </c:pt>
              </c:strCache>
            </c:strRef>
          </c:tx>
          <c:marker>
            <c:symbol val="none"/>
          </c:marker>
          <c:cat>
            <c:numRef>
              <c:f>SIR!$A$3:$A$302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SIR!$H$3:$H$311</c:f>
              <c:numCache>
                <c:formatCode>0%</c:formatCode>
                <c:ptCount val="309"/>
                <c:pt idx="0">
                  <c:v>1.1538461538461538E-4</c:v>
                </c:pt>
                <c:pt idx="1">
                  <c:v>1.2149596597633134E-4</c:v>
                </c:pt>
                <c:pt idx="2">
                  <c:v>1.2792971758687123E-4</c:v>
                </c:pt>
                <c:pt idx="3">
                  <c:v>1.3470273818415486E-4</c:v>
                </c:pt>
                <c:pt idx="4">
                  <c:v>1.4183276299845616E-4</c:v>
                </c:pt>
                <c:pt idx="5">
                  <c:v>1.49338437443927E-4</c:v>
                </c:pt>
                <c:pt idx="6">
                  <c:v>1.5723936198022026E-4</c:v>
                </c:pt>
                <c:pt idx="7">
                  <c:v>1.655561389810422E-4</c:v>
                </c:pt>
                <c:pt idx="8">
                  <c:v>1.743104216762179E-4</c:v>
                </c:pt>
                <c:pt idx="9">
                  <c:v>1.8352496523320821E-4</c:v>
                </c:pt>
                <c:pt idx="10">
                  <c:v>1.9322368004290867E-4</c:v>
                </c:pt>
                <c:pt idx="11">
                  <c:v>2.0343168727293207E-4</c:v>
                </c:pt>
                <c:pt idx="12">
                  <c:v>2.1417537674934409E-4</c:v>
                </c:pt>
                <c:pt idx="13">
                  <c:v>2.254824672249153E-4</c:v>
                </c:pt>
                <c:pt idx="14">
                  <c:v>2.3738206908827469E-4</c:v>
                </c:pt>
                <c:pt idx="15">
                  <c:v>2.4990474956380915E-4</c:v>
                </c:pt>
                <c:pt idx="16">
                  <c:v>2.6308260044663419E-4</c:v>
                </c:pt>
                <c:pt idx="17">
                  <c:v>2.7694930841035115E-4</c:v>
                </c:pt>
                <c:pt idx="18">
                  <c:v>2.9154022791747029E-4</c:v>
                </c:pt>
                <c:pt idx="19">
                  <c:v>3.0689245675317393E-4</c:v>
                </c:pt>
                <c:pt idx="20">
                  <c:v>3.2304491419236702E-4</c:v>
                </c:pt>
                <c:pt idx="21">
                  <c:v>3.4003842179753383E-4</c:v>
                </c:pt>
                <c:pt idx="22">
                  <c:v>3.5791578683061433E-4</c:v>
                </c:pt>
                <c:pt idx="23">
                  <c:v>3.767218882457151E-4</c:v>
                </c:pt>
                <c:pt idx="24">
                  <c:v>3.9650376521077363E-4</c:v>
                </c:pt>
                <c:pt idx="25">
                  <c:v>4.1731070808504253E-4</c:v>
                </c:pt>
                <c:pt idx="26">
                  <c:v>4.3919435175521589E-4</c:v>
                </c:pt>
                <c:pt idx="27">
                  <c:v>4.6220877120589041E-4</c:v>
                </c:pt>
                <c:pt idx="28">
                  <c:v>4.8641057916954501E-4</c:v>
                </c:pt>
                <c:pt idx="29">
                  <c:v>5.1185902566702323E-4</c:v>
                </c:pt>
                <c:pt idx="30">
                  <c:v>5.3861609921126009E-4</c:v>
                </c:pt>
                <c:pt idx="31">
                  <c:v>5.6674662940435895E-4</c:v>
                </c:pt>
                <c:pt idx="32">
                  <c:v>5.9631839061070457E-4</c:v>
                </c:pt>
                <c:pt idx="33">
                  <c:v>6.2740220633619856E-4</c:v>
                </c:pt>
                <c:pt idx="34">
                  <c:v>6.6007205388549409E-4</c:v>
                </c:pt>
                <c:pt idx="35">
                  <c:v>6.9440516880485816E-4</c:v>
                </c:pt>
                <c:pt idx="36">
                  <c:v>7.3048214854753708E-4</c:v>
                </c:pt>
                <c:pt idx="37">
                  <c:v>7.6838705472078502E-4</c:v>
                </c:pt>
                <c:pt idx="38">
                  <c:v>8.0820751318856328E-4</c:v>
                </c:pt>
                <c:pt idx="39">
                  <c:v>8.5003481121084269E-4</c:v>
                </c:pt>
                <c:pt idx="40">
                  <c:v>8.9396399069899431E-4</c:v>
                </c:pt>
                <c:pt idx="41">
                  <c:v>9.4009393655644722E-4</c:v>
                </c:pt>
                <c:pt idx="42">
                  <c:v>9.8852745895422131E-4</c:v>
                </c:pt>
                <c:pt idx="43">
                  <c:v>1.0393713682616764E-3</c:v>
                </c:pt>
                <c:pt idx="44">
                  <c:v>1.092736541213542E-3</c:v>
                </c:pt>
                <c:pt idx="45">
                  <c:v>1.1487379767446814E-3</c:v>
                </c:pt>
                <c:pt idx="46">
                  <c:v>1.207494839763923E-3</c:v>
                </c:pt>
                <c:pt idx="47">
                  <c:v>1.2691304909675783E-3</c:v>
                </c:pt>
                <c:pt idx="48">
                  <c:v>1.3337725006119664E-3</c:v>
                </c:pt>
                <c:pt idx="49">
                  <c:v>1.4015526439726349E-3</c:v>
                </c:pt>
                <c:pt idx="50">
                  <c:v>1.4726068760163786E-3</c:v>
                </c:pt>
                <c:pt idx="51">
                  <c:v>1.5470752826012707E-3</c:v>
                </c:pt>
                <c:pt idx="52">
                  <c:v>1.6251020053006681E-3</c:v>
                </c:pt>
                <c:pt idx="53">
                  <c:v>1.7068351367207628E-3</c:v>
                </c:pt>
                <c:pt idx="54">
                  <c:v>1.7924265829493942E-3</c:v>
                </c:pt>
                <c:pt idx="55">
                  <c:v>1.8820318895385482E-3</c:v>
                </c:pt>
                <c:pt idx="56">
                  <c:v>1.9758100271868458E-3</c:v>
                </c:pt>
                <c:pt idx="57">
                  <c:v>2.0739231330544937E-3</c:v>
                </c:pt>
                <c:pt idx="58">
                  <c:v>2.1765362034153919E-3</c:v>
                </c:pt>
                <c:pt idx="59">
                  <c:v>2.2838167331338671E-3</c:v>
                </c:pt>
                <c:pt idx="60">
                  <c:v>2.3959342972520456E-3</c:v>
                </c:pt>
                <c:pt idx="61">
                  <c:v>2.5130600697943336E-3</c:v>
                </c:pt>
                <c:pt idx="62">
                  <c:v>2.6353662747448212E-3</c:v>
                </c:pt>
                <c:pt idx="63">
                  <c:v>2.7630255640396818E-3</c:v>
                </c:pt>
                <c:pt idx="64">
                  <c:v>2.8962103173488575E-3</c:v>
                </c:pt>
                <c:pt idx="65">
                  <c:v>3.0350918584095264E-3</c:v>
                </c:pt>
                <c:pt idx="66">
                  <c:v>3.1798395827293572E-3</c:v>
                </c:pt>
                <c:pt idx="67">
                  <c:v>3.3306199916125251E-3</c:v>
                </c:pt>
                <c:pt idx="68">
                  <c:v>3.4875956276893094E-3</c:v>
                </c:pt>
                <c:pt idx="69">
                  <c:v>3.6509239074651104E-3</c:v>
                </c:pt>
                <c:pt idx="70">
                  <c:v>3.8207558468620366E-3</c:v>
                </c:pt>
                <c:pt idx="71">
                  <c:v>3.9972346763217387E-3</c:v>
                </c:pt>
                <c:pt idx="72">
                  <c:v>4.1804943427881068E-3</c:v>
                </c:pt>
                <c:pt idx="73">
                  <c:v>4.3706578968092614E-3</c:v>
                </c:pt>
                <c:pt idx="74">
                  <c:v>4.5678357641059913E-3</c:v>
                </c:pt>
                <c:pt idx="75">
                  <c:v>4.7721239022638405E-3</c:v>
                </c:pt>
                <c:pt idx="76">
                  <c:v>4.9836018447322449E-3</c:v>
                </c:pt>
                <c:pt idx="77">
                  <c:v>5.2023306360684529E-3</c:v>
                </c:pt>
                <c:pt idx="78">
                  <c:v>5.4283506643553227E-3</c:v>
                </c:pt>
                <c:pt idx="79">
                  <c:v>5.6616793989556768E-3</c:v>
                </c:pt>
                <c:pt idx="80">
                  <c:v>5.9023090442420828E-3</c:v>
                </c:pt>
                <c:pt idx="81">
                  <c:v>6.1502041226541562E-3</c:v>
                </c:pt>
                <c:pt idx="82">
                  <c:v>6.4052990033730984E-3</c:v>
                </c:pt>
                <c:pt idx="83">
                  <c:v>6.6674953960444228E-3</c:v>
                </c:pt>
                <c:pt idx="84">
                  <c:v>6.9366598322941932E-3</c:v>
                </c:pt>
                <c:pt idx="85">
                  <c:v>7.2126211612309173E-3</c:v>
                </c:pt>
                <c:pt idx="86">
                  <c:v>7.4951680886519564E-3</c:v>
                </c:pt>
                <c:pt idx="87">
                  <c:v>7.7840467932150988E-3</c:v>
                </c:pt>
                <c:pt idx="88">
                  <c:v>8.0789586563153569E-3</c:v>
                </c:pt>
                <c:pt idx="89">
                  <c:v>8.3795581457330511E-3</c:v>
                </c:pt>
                <c:pt idx="90">
                  <c:v>8.685450896188841E-3</c:v>
                </c:pt>
                <c:pt idx="91">
                  <c:v>8.9961920326390686E-3</c:v>
                </c:pt>
                <c:pt idx="92">
                  <c:v>9.3112847843454354E-3</c:v>
                </c:pt>
                <c:pt idx="93">
                  <c:v>9.63017943932311E-3</c:v>
                </c:pt>
                <c:pt idx="94">
                  <c:v>9.9522726895729975E-3</c:v>
                </c:pt>
                <c:pt idx="95">
                  <c:v>1.0276907417397908E-2</c:v>
                </c:pt>
                <c:pt idx="96">
                  <c:v>1.0603372971953797E-2</c:v>
                </c:pt>
                <c:pt idx="97">
                  <c:v>1.0930905982870921E-2</c:v>
                </c:pt>
                <c:pt idx="98">
                  <c:v>1.1258691754185493E-2</c:v>
                </c:pt>
                <c:pt idx="99">
                  <c:v>1.1585866276863687E-2</c:v>
                </c:pt>
                <c:pt idx="100">
                  <c:v>1.1911518891818842E-2</c:v>
                </c:pt>
                <c:pt idx="101">
                  <c:v>1.2234695627498416E-2</c:v>
                </c:pt>
                <c:pt idx="102">
                  <c:v>1.2554403226872223E-2</c:v>
                </c:pt>
                <c:pt idx="103">
                  <c:v>1.2869613868058566E-2</c:v>
                </c:pt>
                <c:pt idx="104">
                  <c:v>1.317927057100479E-2</c:v>
                </c:pt>
                <c:pt idx="105">
                  <c:v>1.3482293269774079E-2</c:v>
                </c:pt>
                <c:pt idx="106">
                  <c:v>1.3777585516318915E-2</c:v>
                </c:pt>
                <c:pt idx="107">
                  <c:v>1.4064041767435503E-2</c:v>
                </c:pt>
                <c:pt idx="108">
                  <c:v>1.4340555192235887E-2</c:v>
                </c:pt>
                <c:pt idx="109">
                  <c:v>1.4606025923330134E-2</c:v>
                </c:pt>
                <c:pt idx="110">
                  <c:v>1.485936966139767E-2</c:v>
                </c:pt>
                <c:pt idx="111">
                  <c:v>1.5099526530379817E-2</c:v>
                </c:pt>
                <c:pt idx="112">
                  <c:v>1.5325470069583727E-2</c:v>
                </c:pt>
                <c:pt idx="113">
                  <c:v>1.5536216239974983E-2</c:v>
                </c:pt>
                <c:pt idx="114">
                  <c:v>1.5730832315242659E-2</c:v>
                </c:pt>
                <c:pt idx="115">
                  <c:v>1.5908445524185133E-2</c:v>
                </c:pt>
                <c:pt idx="116">
                  <c:v>1.6068251309856729E-2</c:v>
                </c:pt>
                <c:pt idx="117">
                  <c:v>1.6209521072917427E-2</c:v>
                </c:pt>
                <c:pt idx="118">
                  <c:v>1.6331609271826537E-2</c:v>
                </c:pt>
                <c:pt idx="119">
                  <c:v>1.6433959760894599E-2</c:v>
                </c:pt>
                <c:pt idx="120">
                  <c:v>1.6516111258624056E-2</c:v>
                </c:pt>
                <c:pt idx="121">
                  <c:v>1.6577701852986189E-2</c:v>
                </c:pt>
                <c:pt idx="122">
                  <c:v>1.6618472466953672E-2</c:v>
                </c:pt>
                <c:pt idx="123">
                  <c:v>1.6638269226297304E-2</c:v>
                </c:pt>
                <c:pt idx="124">
                  <c:v>1.6637044691848422E-2</c:v>
                </c:pt>
                <c:pt idx="125">
                  <c:v>1.6614857939555382E-2</c:v>
                </c:pt>
                <c:pt idx="126">
                  <c:v>1.6571873493120965E-2</c:v>
                </c:pt>
                <c:pt idx="127">
                  <c:v>1.6508359135186432E-2</c:v>
                </c:pt>
                <c:pt idx="128">
                  <c:v>1.6424682643331735E-2</c:v>
                </c:pt>
                <c:pt idx="129">
                  <c:v>1.6321307516035003E-2</c:v>
                </c:pt>
                <c:pt idx="130">
                  <c:v>1.6198787770683013E-2</c:v>
                </c:pt>
                <c:pt idx="131">
                  <c:v>1.6057761910332057E-2</c:v>
                </c:pt>
                <c:pt idx="132">
                  <c:v>1.5898946167862023E-2</c:v>
                </c:pt>
                <c:pt idx="133">
                  <c:v>1.5723127145223118E-2</c:v>
                </c:pt>
                <c:pt idx="134">
                  <c:v>1.5531153971527044E-2</c:v>
                </c:pt>
                <c:pt idx="135">
                  <c:v>1.5323930106768996E-2</c:v>
                </c:pt>
                <c:pt idx="136">
                  <c:v>1.5102404918067629E-2</c:v>
                </c:pt>
                <c:pt idx="137">
                  <c:v>1.486756515265052E-2</c:v>
                </c:pt>
                <c:pt idx="138">
                  <c:v>1.4620426426640619E-2</c:v>
                </c:pt>
                <c:pt idx="139">
                  <c:v>1.43620248413238E-2</c:v>
                </c:pt>
                <c:pt idx="140">
                  <c:v>1.4093408829352394E-2</c:v>
                </c:pt>
                <c:pt idx="141">
                  <c:v>1.381563132264477E-2</c:v>
                </c:pt>
                <c:pt idx="142">
                  <c:v>1.3529742321968782E-2</c:v>
                </c:pt>
                <c:pt idx="143">
                  <c:v>1.3236781935735081E-2</c:v>
                </c:pt>
                <c:pt idx="144">
                  <c:v>1.293777394274586E-2</c:v>
                </c:pt>
                <c:pt idx="145">
                  <c:v>1.263371992088836E-2</c:v>
                </c:pt>
                <c:pt idx="146">
                  <c:v>1.2325593971336129E-2</c:v>
                </c:pt>
                <c:pt idx="147">
                  <c:v>1.2014338055987995E-2</c:v>
                </c:pt>
                <c:pt idx="148">
                  <c:v>1.1700857954851169E-2</c:v>
                </c:pt>
                <c:pt idx="149">
                  <c:v>1.1386019840029502E-2</c:v>
                </c:pt>
                <c:pt idx="150">
                  <c:v>1.1070647454032056E-2</c:v>
                </c:pt>
                <c:pt idx="151">
                  <c:v>1.0755519872347191E-2</c:v>
                </c:pt>
                <c:pt idx="152">
                  <c:v>1.0441369823668121E-2</c:v>
                </c:pt>
                <c:pt idx="153">
                  <c:v>1.0128882535806313E-2</c:v>
                </c:pt>
                <c:pt idx="154">
                  <c:v>9.8186950711557277E-3</c:v>
                </c:pt>
                <c:pt idx="155">
                  <c:v>9.5113961125153704E-3</c:v>
                </c:pt>
                <c:pt idx="156">
                  <c:v>9.2075261580607456E-3</c:v>
                </c:pt>
                <c:pt idx="157">
                  <c:v>8.9075780831828332E-3</c:v>
                </c:pt>
                <c:pt idx="158">
                  <c:v>8.6119980266824714E-3</c:v>
                </c:pt>
                <c:pt idx="159">
                  <c:v>8.3211865593095687E-3</c:v>
                </c:pt>
                <c:pt idx="160">
                  <c:v>8.035500093759966E-3</c:v>
                </c:pt>
                <c:pt idx="161">
                  <c:v>7.7552524968797594E-3</c:v>
                </c:pt>
                <c:pt idx="162">
                  <c:v>7.4807168668732287E-3</c:v>
                </c:pt>
                <c:pt idx="163">
                  <c:v>7.2121274406693817E-3</c:v>
                </c:pt>
                <c:pt idx="164">
                  <c:v>6.9496815991839361E-3</c:v>
                </c:pt>
                <c:pt idx="165">
                  <c:v>6.6935419409385371E-3</c:v>
                </c:pt>
                <c:pt idx="166">
                  <c:v>6.4438383972963828E-3</c:v>
                </c:pt>
                <c:pt idx="167">
                  <c:v>6.2006703653827034E-3</c:v>
                </c:pt>
                <c:pt idx="168">
                  <c:v>5.9641088375281658E-3</c:v>
                </c:pt>
                <c:pt idx="169">
                  <c:v>5.7341985087614976E-3</c:v>
                </c:pt>
                <c:pt idx="170">
                  <c:v>5.5109598464507196E-3</c:v>
                </c:pt>
                <c:pt idx="171">
                  <c:v>5.2943911086247323E-3</c:v>
                </c:pt>
                <c:pt idx="172">
                  <c:v>5.0844702997800322E-3</c:v>
                </c:pt>
                <c:pt idx="173">
                  <c:v>4.8811570550785742E-3</c:v>
                </c:pt>
                <c:pt idx="174">
                  <c:v>4.6843944457651901E-3</c:v>
                </c:pt>
                <c:pt idx="175">
                  <c:v>4.4941107003741302E-3</c:v>
                </c:pt>
                <c:pt idx="176">
                  <c:v>4.3102208378553789E-3</c:v>
                </c:pt>
                <c:pt idx="177">
                  <c:v>4.1326282101369592E-3</c:v>
                </c:pt>
                <c:pt idx="178">
                  <c:v>3.9612259528560905E-3</c:v>
                </c:pt>
                <c:pt idx="179">
                  <c:v>3.7958983440485841E-3</c:v>
                </c:pt>
                <c:pt idx="180">
                  <c:v>3.6365220714920897E-3</c:v>
                </c:pt>
                <c:pt idx="181">
                  <c:v>3.4829674101655808E-3</c:v>
                </c:pt>
                <c:pt idx="182">
                  <c:v>3.3350993119261132E-3</c:v>
                </c:pt>
                <c:pt idx="183">
                  <c:v>3.1927784100258994E-3</c:v>
                </c:pt>
                <c:pt idx="184">
                  <c:v>3.0558619415094719E-3</c:v>
                </c:pt>
                <c:pt idx="185">
                  <c:v>2.9242045908534292E-3</c:v>
                </c:pt>
                <c:pt idx="186">
                  <c:v>2.7976592584505167E-3</c:v>
                </c:pt>
                <c:pt idx="187">
                  <c:v>2.6760777577059217E-3</c:v>
                </c:pt>
                <c:pt idx="188">
                  <c:v>2.5593114446160357E-3</c:v>
                </c:pt>
                <c:pt idx="189">
                  <c:v>2.4472117837475342E-3</c:v>
                </c:pt>
                <c:pt idx="190">
                  <c:v>2.3396308545354807E-3</c:v>
                </c:pt>
                <c:pt idx="191">
                  <c:v>2.2364218017807509E-3</c:v>
                </c:pt>
                <c:pt idx="192">
                  <c:v>2.1374392341560896E-3</c:v>
                </c:pt>
                <c:pt idx="193">
                  <c:v>2.0425395744325431E-3</c:v>
                </c:pt>
                <c:pt idx="194">
                  <c:v>1.9515813650192292E-3</c:v>
                </c:pt>
                <c:pt idx="195">
                  <c:v>1.8644255322741265E-3</c:v>
                </c:pt>
                <c:pt idx="196">
                  <c:v>1.7809356128959089E-3</c:v>
                </c:pt>
                <c:pt idx="197">
                  <c:v>1.7009779455504314E-3</c:v>
                </c:pt>
                <c:pt idx="198">
                  <c:v>1.624421830723363E-3</c:v>
                </c:pt>
                <c:pt idx="199">
                  <c:v>1.5511396616252949E-3</c:v>
                </c:pt>
                <c:pt idx="200">
                  <c:v>1.4810070288096997E-3</c:v>
                </c:pt>
                <c:pt idx="201">
                  <c:v>1.413902800999156E-3</c:v>
                </c:pt>
                <c:pt idx="202">
                  <c:v>1.3497091844529123E-3</c:v>
                </c:pt>
                <c:pt idx="203">
                  <c:v>1.2883117630502967E-3</c:v>
                </c:pt>
                <c:pt idx="204">
                  <c:v>1.2295995211107325E-3</c:v>
                </c:pt>
                <c:pt idx="205">
                  <c:v>1.1734648508229253E-3</c:v>
                </c:pt>
                <c:pt idx="206">
                  <c:v>1.1198035460137314E-3</c:v>
                </c:pt>
                <c:pt idx="207">
                  <c:v>1.0685147838516925E-3</c:v>
                </c:pt>
                <c:pt idx="208">
                  <c:v>1.0195010959515108E-3</c:v>
                </c:pt>
                <c:pt idx="209">
                  <c:v>9.7266833022396134E-4</c:v>
                </c:pt>
                <c:pt idx="210">
                  <c:v>9.2792560470097182E-4</c:v>
                </c:pt>
                <c:pt idx="211">
                  <c:v>8.8518525445777313E-4</c:v>
                </c:pt>
                <c:pt idx="212">
                  <c:v>8.4436277265306032E-4</c:v>
                </c:pt>
                <c:pt idx="213">
                  <c:v>8.0537674661382513E-4</c:v>
                </c:pt>
                <c:pt idx="214">
                  <c:v>7.6814878980373811E-4</c:v>
                </c:pt>
                <c:pt idx="215">
                  <c:v>7.3260347043242594E-4</c:v>
                </c:pt>
                <c:pt idx="216">
                  <c:v>6.9866823738746185E-4</c:v>
                </c:pt>
                <c:pt idx="217">
                  <c:v>6.6627334410107012E-4</c:v>
                </c:pt>
                <c:pt idx="218">
                  <c:v>6.3535177089917624E-4</c:v>
                </c:pt>
                <c:pt idx="219">
                  <c:v>6.0583914632119436E-4</c:v>
                </c:pt>
                <c:pt idx="220">
                  <c:v>5.7767366784456167E-4</c:v>
                </c:pt>
                <c:pt idx="221">
                  <c:v>5.507960223981944E-4</c:v>
                </c:pt>
                <c:pt idx="222">
                  <c:v>5.2514930700348398E-4</c:v>
                </c:pt>
                <c:pt idx="223">
                  <c:v>5.0067894983987381E-4</c:v>
                </c:pt>
                <c:pt idx="224">
                  <c:v>4.7733263199420189E-4</c:v>
                </c:pt>
                <c:pt idx="225">
                  <c:v>4.5506021011859366E-4</c:v>
                </c:pt>
                <c:pt idx="226">
                  <c:v>4.3381364019049281E-4</c:v>
                </c:pt>
                <c:pt idx="227">
                  <c:v>4.1354690254018732E-4</c:v>
                </c:pt>
                <c:pt idx="228">
                  <c:v>3.942159282856981E-4</c:v>
                </c:pt>
                <c:pt idx="229">
                  <c:v>3.7577852729193446E-4</c:v>
                </c:pt>
                <c:pt idx="230">
                  <c:v>3.5819431775037939E-4</c:v>
                </c:pt>
                <c:pt idx="231">
                  <c:v>3.4142465745706199E-4</c:v>
                </c:pt>
                <c:pt idx="232">
                  <c:v>3.2543257685002511E-4</c:v>
                </c:pt>
                <c:pt idx="233">
                  <c:v>3.1018271385274037E-4</c:v>
                </c:pt>
                <c:pt idx="234">
                  <c:v>2.9564125055679772E-4</c:v>
                </c:pt>
                <c:pt idx="235">
                  <c:v>2.8177585176557024E-4</c:v>
                </c:pt>
                <c:pt idx="236">
                  <c:v>2.6855560541028394E-4</c:v>
                </c:pt>
                <c:pt idx="237">
                  <c:v>2.5595096484088705E-4</c:v>
                </c:pt>
                <c:pt idx="238">
                  <c:v>2.4393369298620149E-4</c:v>
                </c:pt>
                <c:pt idx="239">
                  <c:v>2.32476808370941E-4</c:v>
                </c:pt>
                <c:pt idx="240">
                  <c:v>2.2155453297120225E-4</c:v>
                </c:pt>
                <c:pt idx="241">
                  <c:v>2.1114224188488665E-4</c:v>
                </c:pt>
                <c:pt idx="242">
                  <c:v>2.0121641478910955E-4</c:v>
                </c:pt>
                <c:pt idx="243">
                  <c:v>1.9175458915292421E-4</c:v>
                </c:pt>
                <c:pt idx="244">
                  <c:v>1.8273531517056389E-4</c:v>
                </c:pt>
                <c:pt idx="245">
                  <c:v>1.741381123778206E-4</c:v>
                </c:pt>
                <c:pt idx="246">
                  <c:v>1.6594342791207846E-4</c:v>
                </c:pt>
                <c:pt idx="247">
                  <c:v>1.5813259637484958E-4</c:v>
                </c:pt>
                <c:pt idx="248">
                  <c:v>1.5068780125437488E-4</c:v>
                </c:pt>
                <c:pt idx="249">
                  <c:v>1.4359203786490479E-4</c:v>
                </c:pt>
                <c:pt idx="250">
                  <c:v>1.3682907775863009E-4</c:v>
                </c:pt>
                <c:pt idx="251">
                  <c:v>1.3038343456585268E-4</c:v>
                </c:pt>
                <c:pt idx="252">
                  <c:v>1.2424033121883761E-4</c:v>
                </c:pt>
                <c:pt idx="253">
                  <c:v>1.1838566851484535E-4</c:v>
                </c:pt>
                <c:pt idx="254">
                  <c:v>1.1280599497407435E-4</c:v>
                </c:pt>
                <c:pt idx="255">
                  <c:v>1.0748847794863335E-4</c:v>
                </c:pt>
                <c:pt idx="256">
                  <c:v>1.0242087593917956E-4</c:v>
                </c:pt>
                <c:pt idx="257">
                  <c:v>9.7591512076492789E-5</c:v>
                </c:pt>
                <c:pt idx="258">
                  <c:v>9.2989248725981787E-5</c:v>
                </c:pt>
                <c:pt idx="259">
                  <c:v>8.8603463173928687E-5</c:v>
                </c:pt>
                <c:pt idx="260">
                  <c:v>8.4424024355150739E-5</c:v>
                </c:pt>
                <c:pt idx="261">
                  <c:v>8.0441270582688387E-5</c:v>
                </c:pt>
                <c:pt idx="262">
                  <c:v>7.6645988241100683E-5</c:v>
                </c:pt>
                <c:pt idx="263">
                  <c:v>7.3029391405955019E-5</c:v>
                </c:pt>
                <c:pt idx="264">
                  <c:v>6.9583102353129066E-5</c:v>
                </c:pt>
                <c:pt idx="265">
                  <c:v>6.6299132922591252E-5</c:v>
                </c:pt>
                <c:pt idx="266">
                  <c:v>6.3169866702385402E-5</c:v>
                </c:pt>
                <c:pt idx="267">
                  <c:v>6.018804199960912E-5</c:v>
                </c:pt>
                <c:pt idx="268">
                  <c:v>5.7346735566239452E-5</c:v>
                </c:pt>
                <c:pt idx="269">
                  <c:v>5.463934704871878E-5</c:v>
                </c:pt>
                <c:pt idx="270">
                  <c:v>5.2059584131264481E-5</c:v>
                </c:pt>
                <c:pt idx="271">
                  <c:v>4.960144834390502E-5</c:v>
                </c:pt>
                <c:pt idx="272">
                  <c:v>4.7259221507269364E-5</c:v>
                </c:pt>
                <c:pt idx="273">
                  <c:v>4.50274527871641E-5</c:v>
                </c:pt>
                <c:pt idx="274">
                  <c:v>4.2900946332960663E-5</c:v>
                </c:pt>
                <c:pt idx="275">
                  <c:v>4.0874749474782876E-5</c:v>
                </c:pt>
                <c:pt idx="276">
                  <c:v>3.8944141455430362E-5</c:v>
                </c:pt>
                <c:pt idx="277">
                  <c:v>3.7104622673895764E-5</c:v>
                </c:pt>
                <c:pt idx="278">
                  <c:v>3.5351904418231998E-5</c:v>
                </c:pt>
                <c:pt idx="279">
                  <c:v>3.3681899066399473E-5</c:v>
                </c:pt>
                <c:pt idx="280">
                  <c:v>3.2090710734571822E-5</c:v>
                </c:pt>
                <c:pt idx="281">
                  <c:v>3.0574626353201817E-5</c:v>
                </c:pt>
                <c:pt idx="282">
                  <c:v>2.9130107151946987E-5</c:v>
                </c:pt>
                <c:pt idx="283">
                  <c:v>2.7753780535326531E-5</c:v>
                </c:pt>
                <c:pt idx="284">
                  <c:v>2.6442432331727921E-5</c:v>
                </c:pt>
                <c:pt idx="285">
                  <c:v>2.5192999399103231E-5</c:v>
                </c:pt>
                <c:pt idx="286">
                  <c:v>2.4002562571391678E-5</c:v>
                </c:pt>
                <c:pt idx="287">
                  <c:v>2.2868339930377028E-5</c:v>
                </c:pt>
                <c:pt idx="288">
                  <c:v>2.1787680388336149E-5</c:v>
                </c:pt>
                <c:pt idx="289">
                  <c:v>2.0758057567459246E-5</c:v>
                </c:pt>
                <c:pt idx="290">
                  <c:v>1.9777063962622932E-5</c:v>
                </c:pt>
                <c:pt idx="291">
                  <c:v>1.8842405374675532E-5</c:v>
                </c:pt>
                <c:pt idx="292">
                  <c:v>1.7951895601949852E-5</c:v>
                </c:pt>
                <c:pt idx="293">
                  <c:v>1.7103451378253024E-5</c:v>
                </c:pt>
                <c:pt idx="294">
                  <c:v>1.6295087546096355E-5</c:v>
                </c:pt>
                <c:pt idx="295">
                  <c:v>1.5524912454421051E-5</c:v>
                </c:pt>
                <c:pt idx="296">
                  <c:v>1.4791123570548895E-5</c:v>
                </c:pt>
                <c:pt idx="297">
                  <c:v>1.4092003296540859E-5</c:v>
                </c:pt>
                <c:pt idx="298">
                  <c:v>1.3425914980582128E-5</c:v>
                </c:pt>
                <c:pt idx="299">
                  <c:v>1.2791299114429477E-5</c:v>
                </c:pt>
                <c:pt idx="300">
                  <c:v>1.2186669708357065E-5</c:v>
                </c:pt>
                <c:pt idx="301">
                  <c:v>1.161061083542015E-5</c:v>
                </c:pt>
                <c:pt idx="302">
                  <c:v>1.1061773337223407E-5</c:v>
                </c:pt>
                <c:pt idx="303">
                  <c:v>1.0538871683732319E-5</c:v>
                </c:pt>
                <c:pt idx="304">
                  <c:v>1.0040680980002719E-5</c:v>
                </c:pt>
                <c:pt idx="305">
                  <c:v>9.5660341130258141E-6</c:v>
                </c:pt>
                <c:pt idx="306">
                  <c:v>9.1138190321944664E-6</c:v>
                </c:pt>
                <c:pt idx="307">
                  <c:v>8.6829761571913942E-6</c:v>
                </c:pt>
                <c:pt idx="308">
                  <c:v>8.2724959073822241E-6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4016"/>
        <c:axId val="81975552"/>
      </c:lineChart>
      <c:catAx>
        <c:axId val="81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75552"/>
        <c:crosses val="autoZero"/>
        <c:auto val="1"/>
        <c:lblAlgn val="ctr"/>
        <c:lblOffset val="100"/>
        <c:noMultiLvlLbl val="0"/>
      </c:catAx>
      <c:valAx>
        <c:axId val="81975552"/>
        <c:scaling>
          <c:orientation val="minMax"/>
          <c:max val="2.0000000000000004E-2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8197401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9183722913756664"/>
          <c:y val="1.7361111111111112E-2"/>
          <c:w val="0.36263769226648868"/>
          <c:h val="0.263889617964421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</xdr:colOff>
      <xdr:row>22</xdr:row>
      <xdr:rowOff>161925</xdr:rowOff>
    </xdr:from>
    <xdr:to>
      <xdr:col>20</xdr:col>
      <xdr:colOff>19049</xdr:colOff>
      <xdr:row>35</xdr:row>
      <xdr:rowOff>95250</xdr:rowOff>
    </xdr:to>
    <xdr:graphicFrame macro="">
      <xdr:nvGraphicFramePr>
        <xdr:cNvPr id="1025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1676400</xdr:colOff>
      <xdr:row>15</xdr:row>
      <xdr:rowOff>76200</xdr:rowOff>
    </xdr:from>
    <xdr:to>
      <xdr:col>14</xdr:col>
      <xdr:colOff>1466850</xdr:colOff>
      <xdr:row>29</xdr:row>
      <xdr:rowOff>152400</xdr:rowOff>
    </xdr:to>
    <xdr:graphicFrame macro="">
      <xdr:nvGraphicFramePr>
        <xdr:cNvPr id="1026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8"/>
  <sheetViews>
    <sheetView tabSelected="1" topLeftCell="I1" workbookViewId="0">
      <selection activeCell="N5" sqref="N5"/>
    </sheetView>
  </sheetViews>
  <sheetFormatPr defaultRowHeight="15" x14ac:dyDescent="0.25"/>
  <cols>
    <col min="1" max="1" width="9.42578125" customWidth="1"/>
    <col min="2" max="2" width="12.5703125" style="19" customWidth="1"/>
    <col min="3" max="3" width="10.42578125" style="6" hidden="1" customWidth="1"/>
    <col min="4" max="4" width="19.140625" style="5" customWidth="1"/>
    <col min="5" max="5" width="9.5703125" style="21" customWidth="1"/>
    <col min="6" max="6" width="6.7109375" style="6" hidden="1" customWidth="1"/>
    <col min="7" max="7" width="9.7109375" style="6" hidden="1" customWidth="1"/>
    <col min="8" max="8" width="15.140625" style="5" customWidth="1"/>
    <col min="9" max="9" width="9.5703125" style="23" customWidth="1"/>
    <col min="10" max="10" width="10.85546875" style="6" hidden="1" customWidth="1"/>
    <col min="11" max="11" width="14.7109375" style="5" bestFit="1" customWidth="1"/>
    <col min="12" max="12" width="17.85546875" hidden="1" customWidth="1"/>
    <col min="13" max="13" width="61.85546875" customWidth="1"/>
    <col min="14" max="15" width="32.28515625" customWidth="1"/>
    <col min="16" max="16" width="32.28515625" style="3" customWidth="1"/>
  </cols>
  <sheetData>
    <row r="1" spans="1:16" ht="18.75" x14ac:dyDescent="0.3">
      <c r="B1" s="18"/>
      <c r="C1"/>
      <c r="D1" s="50"/>
      <c r="E1" s="20"/>
      <c r="F1"/>
      <c r="G1"/>
      <c r="H1" s="50"/>
      <c r="I1" s="22"/>
      <c r="J1" s="2"/>
      <c r="K1" s="4"/>
      <c r="L1" s="2"/>
      <c r="M1" s="38" t="s">
        <v>18</v>
      </c>
      <c r="N1" s="39"/>
      <c r="O1" s="40">
        <v>4500</v>
      </c>
    </row>
    <row r="2" spans="1:16" ht="21" x14ac:dyDescent="0.35">
      <c r="A2" s="30" t="s">
        <v>10</v>
      </c>
      <c r="B2" s="31" t="s">
        <v>1</v>
      </c>
      <c r="C2" s="32" t="s">
        <v>11</v>
      </c>
      <c r="D2" s="51" t="s">
        <v>12</v>
      </c>
      <c r="E2" s="33" t="s">
        <v>5</v>
      </c>
      <c r="F2" s="32" t="s">
        <v>13</v>
      </c>
      <c r="G2" s="32" t="s">
        <v>14</v>
      </c>
      <c r="H2" s="51" t="s">
        <v>15</v>
      </c>
      <c r="I2" s="34" t="s">
        <v>4</v>
      </c>
      <c r="J2" s="35" t="s">
        <v>16</v>
      </c>
      <c r="K2" s="52" t="s">
        <v>17</v>
      </c>
      <c r="L2" s="35" t="s">
        <v>9</v>
      </c>
      <c r="M2" s="41" t="s">
        <v>19</v>
      </c>
      <c r="N2" s="42" t="s">
        <v>0</v>
      </c>
      <c r="O2" s="43">
        <v>39000000</v>
      </c>
    </row>
    <row r="3" spans="1:16" ht="18.75" x14ac:dyDescent="0.3">
      <c r="A3" s="3">
        <v>0</v>
      </c>
      <c r="B3" s="53">
        <f>O2-O1</f>
        <v>38995500</v>
      </c>
      <c r="C3" s="54"/>
      <c r="D3" s="55">
        <f>B3/$O$2</f>
        <v>0.99988461538461537</v>
      </c>
      <c r="E3" s="56">
        <f>O1</f>
        <v>4500</v>
      </c>
      <c r="F3" s="57"/>
      <c r="G3" s="57"/>
      <c r="H3" s="55">
        <f>E3/$O$2</f>
        <v>1.1538461538461538E-4</v>
      </c>
      <c r="I3" s="58">
        <f>0</f>
        <v>0</v>
      </c>
      <c r="J3" s="57"/>
      <c r="K3" s="55">
        <f>I3/$O$2</f>
        <v>0</v>
      </c>
      <c r="L3" s="59">
        <f>B3+E3+I3</f>
        <v>39000000</v>
      </c>
      <c r="M3" s="44" t="s">
        <v>33</v>
      </c>
      <c r="N3" s="45" t="s">
        <v>2</v>
      </c>
      <c r="O3" s="46">
        <v>0.30299999999999999</v>
      </c>
    </row>
    <row r="4" spans="1:16" ht="18.75" x14ac:dyDescent="0.3">
      <c r="A4" s="3">
        <v>1</v>
      </c>
      <c r="B4" s="53">
        <f>B3-C4</f>
        <v>38994136.657326922</v>
      </c>
      <c r="C4" s="54">
        <f>$O$3*D3*E3</f>
        <v>1363.3426730769229</v>
      </c>
      <c r="D4" s="55">
        <f>B4/$O$2</f>
        <v>0.99984965788017743</v>
      </c>
      <c r="E4" s="56">
        <f>E3+F4-G4</f>
        <v>4738.3426730769224</v>
      </c>
      <c r="F4" s="57">
        <f>($O$3*D3*E3)</f>
        <v>1363.3426730769229</v>
      </c>
      <c r="G4" s="57">
        <f>$O$5*E3</f>
        <v>1125</v>
      </c>
      <c r="H4" s="55">
        <f>E4/$O$2</f>
        <v>1.2149596597633134E-4</v>
      </c>
      <c r="I4" s="58">
        <f>I3+J4</f>
        <v>1125</v>
      </c>
      <c r="J4" s="57">
        <f>$O$5*E3</f>
        <v>1125</v>
      </c>
      <c r="K4" s="55">
        <f t="shared" ref="K4:K67" si="0">I4/$O$2</f>
        <v>2.8846153846153845E-5</v>
      </c>
      <c r="L4" s="59">
        <f>B4+E4+I4</f>
        <v>39000000</v>
      </c>
      <c r="M4" s="44" t="s">
        <v>20</v>
      </c>
      <c r="N4" s="45" t="s">
        <v>35</v>
      </c>
      <c r="O4" s="46">
        <v>4</v>
      </c>
    </row>
    <row r="5" spans="1:16" ht="18.75" x14ac:dyDescent="0.3">
      <c r="A5" s="3">
        <v>2</v>
      </c>
      <c r="B5" s="53">
        <f>B4-C5</f>
        <v>38992701.155345842</v>
      </c>
      <c r="C5" s="54">
        <f t="shared" ref="C5:C68" si="1">$O$3*D4*E4</f>
        <v>1435.5019810802869</v>
      </c>
      <c r="D5" s="55">
        <f>B5/$O$2</f>
        <v>0.99981285013707288</v>
      </c>
      <c r="E5" s="56">
        <f t="shared" ref="E5:E68" si="2">E4+F5-G5</f>
        <v>4989.2589858879783</v>
      </c>
      <c r="F5" s="57">
        <f t="shared" ref="F5:F68" si="3">($O$3*D4*E4)</f>
        <v>1435.5019810802869</v>
      </c>
      <c r="G5" s="57">
        <f t="shared" ref="G5:G68" si="4">$O$5*E4</f>
        <v>1184.5856682692306</v>
      </c>
      <c r="H5" s="55">
        <f t="shared" ref="H5:H68" si="5">E5/$O$2</f>
        <v>1.2792971758687123E-4</v>
      </c>
      <c r="I5" s="58">
        <f t="shared" ref="I5:I68" si="6">I4+J5</f>
        <v>2309.5856682692306</v>
      </c>
      <c r="J5" s="57">
        <f t="shared" ref="J5:J68" si="7">$O$5*E4</f>
        <v>1184.5856682692306</v>
      </c>
      <c r="K5" s="55">
        <f t="shared" si="0"/>
        <v>5.9220145340236684E-5</v>
      </c>
      <c r="L5" s="59">
        <f>B5+E5+I5</f>
        <v>38999999.999999993</v>
      </c>
      <c r="M5" s="47" t="s">
        <v>21</v>
      </c>
      <c r="N5" s="48" t="s">
        <v>3</v>
      </c>
      <c r="O5" s="49">
        <f>1/O4</f>
        <v>0.25</v>
      </c>
    </row>
    <row r="6" spans="1:16" ht="21.75" thickBot="1" x14ac:dyDescent="0.4">
      <c r="A6" s="3">
        <v>3</v>
      </c>
      <c r="B6" s="53">
        <f>B5-C6</f>
        <v>38991189.692796074</v>
      </c>
      <c r="C6" s="54">
        <f t="shared" si="1"/>
        <v>1511.4625497660566</v>
      </c>
      <c r="D6" s="55">
        <f>B6/$O$2</f>
        <v>0.99977409468707878</v>
      </c>
      <c r="E6" s="56">
        <f t="shared" si="2"/>
        <v>5253.4067891820396</v>
      </c>
      <c r="F6" s="57">
        <f t="shared" si="3"/>
        <v>1511.4625497660566</v>
      </c>
      <c r="G6" s="57">
        <f t="shared" si="4"/>
        <v>1247.3147464719946</v>
      </c>
      <c r="H6" s="55">
        <f t="shared" si="5"/>
        <v>1.3470273818415486E-4</v>
      </c>
      <c r="I6" s="58">
        <f t="shared" si="6"/>
        <v>3556.9004147412252</v>
      </c>
      <c r="J6" s="57">
        <f t="shared" si="7"/>
        <v>1247.3147464719946</v>
      </c>
      <c r="K6" s="55">
        <f t="shared" si="0"/>
        <v>9.1202574736954492E-5</v>
      </c>
      <c r="L6" s="59">
        <f>B6+E6+I6</f>
        <v>39000000</v>
      </c>
      <c r="M6" s="60" t="s">
        <v>22</v>
      </c>
      <c r="N6" s="61" t="s">
        <v>23</v>
      </c>
      <c r="O6" s="62">
        <f>-LN(D181)/(1-(D181))</f>
        <v>1.1991512242245612</v>
      </c>
      <c r="P6" s="8"/>
    </row>
    <row r="7" spans="1:16" ht="21" x14ac:dyDescent="0.35">
      <c r="A7" s="3">
        <v>4</v>
      </c>
      <c r="B7" s="53">
        <f>B6-C7</f>
        <v>38989598.270131022</v>
      </c>
      <c r="C7" s="54">
        <f t="shared" si="1"/>
        <v>1591.4226650532603</v>
      </c>
      <c r="D7" s="55">
        <f>B7/$O$2</f>
        <v>0.99973328897771851</v>
      </c>
      <c r="E7" s="56">
        <f t="shared" si="2"/>
        <v>5531.4777569397902</v>
      </c>
      <c r="F7" s="57">
        <f t="shared" si="3"/>
        <v>1591.4226650532603</v>
      </c>
      <c r="G7" s="57">
        <f t="shared" si="4"/>
        <v>1313.3516972955099</v>
      </c>
      <c r="H7" s="55">
        <f t="shared" si="5"/>
        <v>1.4183276299845616E-4</v>
      </c>
      <c r="I7" s="58">
        <f t="shared" si="6"/>
        <v>4870.2521120367346</v>
      </c>
      <c r="J7" s="57">
        <f t="shared" si="7"/>
        <v>1313.3516972955099</v>
      </c>
      <c r="K7" s="55">
        <f t="shared" si="0"/>
        <v>1.2487825928299319E-4</v>
      </c>
      <c r="L7" s="59">
        <f>B7+E7+I7</f>
        <v>39000000</v>
      </c>
      <c r="M7" s="67" t="s">
        <v>36</v>
      </c>
      <c r="N7" s="68" t="s">
        <v>34</v>
      </c>
      <c r="O7" s="69">
        <f>(O2-O1)/O2*O3*O4</f>
        <v>1.2118601538461538</v>
      </c>
    </row>
    <row r="8" spans="1:16" x14ac:dyDescent="0.25">
      <c r="A8" s="3">
        <v>5</v>
      </c>
      <c r="B8" s="53">
        <f>B7-C8</f>
        <v>38987922.679388411</v>
      </c>
      <c r="C8" s="54">
        <f t="shared" si="1"/>
        <v>1675.5907426083102</v>
      </c>
      <c r="D8" s="55">
        <f>B8/$O$2</f>
        <v>0.99969032511252331</v>
      </c>
      <c r="E8" s="56">
        <f t="shared" si="2"/>
        <v>5824.1990603131526</v>
      </c>
      <c r="F8" s="57">
        <f t="shared" si="3"/>
        <v>1675.5907426083102</v>
      </c>
      <c r="G8" s="57">
        <f t="shared" si="4"/>
        <v>1382.8694392349475</v>
      </c>
      <c r="H8" s="55">
        <f t="shared" si="5"/>
        <v>1.49338437443927E-4</v>
      </c>
      <c r="I8" s="58">
        <f t="shared" si="6"/>
        <v>6253.1215512716826</v>
      </c>
      <c r="J8" s="57">
        <f t="shared" si="7"/>
        <v>1382.8694392349475</v>
      </c>
      <c r="K8" s="55">
        <f t="shared" si="0"/>
        <v>1.6033645003260725E-4</v>
      </c>
      <c r="L8" s="59">
        <f>B8+E8+I8</f>
        <v>39000000</v>
      </c>
      <c r="P8" s="66"/>
    </row>
    <row r="9" spans="1:16" x14ac:dyDescent="0.25">
      <c r="A9" s="3">
        <v>6</v>
      </c>
      <c r="B9" s="53">
        <f>B8-C9</f>
        <v>38986158.493566416</v>
      </c>
      <c r="C9" s="54">
        <f t="shared" si="1"/>
        <v>1764.185821993726</v>
      </c>
      <c r="D9" s="55">
        <f>B9/$O$2</f>
        <v>0.99964508957862608</v>
      </c>
      <c r="E9" s="56">
        <f t="shared" si="2"/>
        <v>6132.3351172285902</v>
      </c>
      <c r="F9" s="57">
        <f t="shared" si="3"/>
        <v>1764.185821993726</v>
      </c>
      <c r="G9" s="57">
        <f t="shared" si="4"/>
        <v>1456.0497650782881</v>
      </c>
      <c r="H9" s="55">
        <f t="shared" si="5"/>
        <v>1.5723936198022026E-4</v>
      </c>
      <c r="I9" s="58">
        <f t="shared" si="6"/>
        <v>7709.1713163499708</v>
      </c>
      <c r="J9" s="57">
        <f t="shared" si="7"/>
        <v>1456.0497650782881</v>
      </c>
      <c r="K9" s="55">
        <f t="shared" si="0"/>
        <v>1.9767105939358899E-4</v>
      </c>
      <c r="L9" s="59">
        <f>B9+E9+I9</f>
        <v>38999999.999999993</v>
      </c>
      <c r="M9" s="10" t="s">
        <v>37</v>
      </c>
      <c r="N9" s="11" t="s">
        <v>38</v>
      </c>
      <c r="O9" s="12" t="s">
        <v>39</v>
      </c>
    </row>
    <row r="10" spans="1:16" ht="23.25" x14ac:dyDescent="0.35">
      <c r="A10" s="3">
        <v>7</v>
      </c>
      <c r="B10" s="53">
        <f>B9-C10</f>
        <v>38984301.055484079</v>
      </c>
      <c r="C10" s="54">
        <f t="shared" si="1"/>
        <v>1857.4380823392028</v>
      </c>
      <c r="D10" s="55">
        <f>B10/$O$2</f>
        <v>0.99959746296113028</v>
      </c>
      <c r="E10" s="56">
        <f t="shared" si="2"/>
        <v>6456.6894202606454</v>
      </c>
      <c r="F10" s="57">
        <f t="shared" si="3"/>
        <v>1857.4380823392028</v>
      </c>
      <c r="G10" s="57">
        <f t="shared" si="4"/>
        <v>1533.0837793071476</v>
      </c>
      <c r="H10" s="55">
        <f t="shared" si="5"/>
        <v>1.655561389810422E-4</v>
      </c>
      <c r="I10" s="58">
        <f t="shared" si="6"/>
        <v>9242.2550956571176</v>
      </c>
      <c r="J10" s="57">
        <f t="shared" si="7"/>
        <v>1533.0837793071476</v>
      </c>
      <c r="K10" s="55">
        <f t="shared" si="0"/>
        <v>2.3698089988864404E-4</v>
      </c>
      <c r="L10" s="59">
        <f>B10+E10+I10</f>
        <v>39000000</v>
      </c>
      <c r="M10" s="24" t="s">
        <v>24</v>
      </c>
      <c r="N10" s="26" t="s">
        <v>25</v>
      </c>
      <c r="O10" s="28" t="s">
        <v>26</v>
      </c>
    </row>
    <row r="11" spans="1:16" ht="21" x14ac:dyDescent="0.35">
      <c r="A11" s="3">
        <v>8</v>
      </c>
      <c r="B11" s="53">
        <f>B10-C11</f>
        <v>38982345.466103904</v>
      </c>
      <c r="C11" s="54">
        <f t="shared" si="1"/>
        <v>1955.5893801770151</v>
      </c>
      <c r="D11" s="55">
        <f>B11/$O$2</f>
        <v>0.99954731964368981</v>
      </c>
      <c r="E11" s="56">
        <f t="shared" si="2"/>
        <v>6798.1064453724985</v>
      </c>
      <c r="F11" s="57">
        <f t="shared" si="3"/>
        <v>1955.5893801770151</v>
      </c>
      <c r="G11" s="57">
        <f t="shared" si="4"/>
        <v>1614.1723550651614</v>
      </c>
      <c r="H11" s="55">
        <f t="shared" si="5"/>
        <v>1.743104216762179E-4</v>
      </c>
      <c r="I11" s="58">
        <f t="shared" si="6"/>
        <v>10856.42745072228</v>
      </c>
      <c r="J11" s="57">
        <f t="shared" si="7"/>
        <v>1614.1723550651614</v>
      </c>
      <c r="K11" s="55">
        <f t="shared" si="0"/>
        <v>2.783699346339046E-4</v>
      </c>
      <c r="L11" s="59">
        <f>B11+E11+I11</f>
        <v>39000000</v>
      </c>
      <c r="M11" s="25" t="s">
        <v>6</v>
      </c>
      <c r="N11" s="27" t="s">
        <v>7</v>
      </c>
      <c r="O11" s="29" t="s">
        <v>8</v>
      </c>
    </row>
    <row r="12" spans="1:16" x14ac:dyDescent="0.25">
      <c r="A12" s="3">
        <v>9</v>
      </c>
      <c r="B12" s="53">
        <f>B11-C12</f>
        <v>38980286.57229384</v>
      </c>
      <c r="C12" s="54">
        <f t="shared" si="1"/>
        <v>2058.8938100657456</v>
      </c>
      <c r="D12" s="55">
        <f>B12/$O$2</f>
        <v>0.9994945274947139</v>
      </c>
      <c r="E12" s="56">
        <f t="shared" si="2"/>
        <v>7157.4736440951201</v>
      </c>
      <c r="F12" s="57">
        <f t="shared" si="3"/>
        <v>2058.8938100657456</v>
      </c>
      <c r="G12" s="57">
        <f t="shared" si="4"/>
        <v>1699.5266113431246</v>
      </c>
      <c r="H12" s="55">
        <f t="shared" si="5"/>
        <v>1.8352496523320821E-4</v>
      </c>
      <c r="I12" s="58">
        <f t="shared" si="6"/>
        <v>12555.954062065404</v>
      </c>
      <c r="J12" s="57">
        <f t="shared" si="7"/>
        <v>1699.5266113431246</v>
      </c>
      <c r="K12" s="55">
        <f t="shared" si="0"/>
        <v>3.2194754005295906E-4</v>
      </c>
      <c r="L12" s="59">
        <f>B12+E12+I12</f>
        <v>39000000</v>
      </c>
      <c r="M12" s="13"/>
      <c r="N12" s="14"/>
      <c r="O12" s="15"/>
    </row>
    <row r="13" spans="1:16" x14ac:dyDescent="0.25">
      <c r="A13" s="3">
        <v>10</v>
      </c>
      <c r="B13" s="53">
        <f>B12-C13</f>
        <v>38978118.954005241</v>
      </c>
      <c r="C13" s="54">
        <f t="shared" si="1"/>
        <v>2167.6182886020983</v>
      </c>
      <c r="D13" s="55">
        <f>B13/$O$2</f>
        <v>0.99943894753859597</v>
      </c>
      <c r="E13" s="56">
        <f t="shared" si="2"/>
        <v>7535.723521673438</v>
      </c>
      <c r="F13" s="57">
        <f t="shared" si="3"/>
        <v>2167.6182886020983</v>
      </c>
      <c r="G13" s="57">
        <f t="shared" si="4"/>
        <v>1789.36841102378</v>
      </c>
      <c r="H13" s="55">
        <f t="shared" si="5"/>
        <v>1.9322368004290867E-4</v>
      </c>
      <c r="I13" s="58">
        <f t="shared" si="6"/>
        <v>14345.322473089185</v>
      </c>
      <c r="J13" s="57">
        <f t="shared" si="7"/>
        <v>1789.36841102378</v>
      </c>
      <c r="K13" s="55">
        <f t="shared" si="0"/>
        <v>3.6782878136126118E-4</v>
      </c>
      <c r="L13" s="59">
        <f>B13+E13+I13</f>
        <v>39000000</v>
      </c>
      <c r="M13" s="1"/>
    </row>
    <row r="14" spans="1:16" ht="45" x14ac:dyDescent="0.25">
      <c r="A14" s="3">
        <v>11</v>
      </c>
      <c r="B14" s="53">
        <f>B13-C14</f>
        <v>38975836.910842851</v>
      </c>
      <c r="C14" s="54">
        <f t="shared" si="1"/>
        <v>2282.0431623892723</v>
      </c>
      <c r="D14" s="55">
        <f>B14/$O$2</f>
        <v>0.9993804336113552</v>
      </c>
      <c r="E14" s="56">
        <f t="shared" si="2"/>
        <v>7933.8358036443506</v>
      </c>
      <c r="F14" s="57">
        <f t="shared" si="3"/>
        <v>2282.0431623892723</v>
      </c>
      <c r="G14" s="57">
        <f t="shared" si="4"/>
        <v>1883.9308804183595</v>
      </c>
      <c r="H14" s="55">
        <f t="shared" si="5"/>
        <v>2.0343168727293207E-4</v>
      </c>
      <c r="I14" s="58">
        <f t="shared" si="6"/>
        <v>16229.253353507545</v>
      </c>
      <c r="J14" s="57">
        <f t="shared" si="7"/>
        <v>1883.9308804183595</v>
      </c>
      <c r="K14" s="55">
        <f t="shared" si="0"/>
        <v>4.1613470137198834E-4</v>
      </c>
      <c r="L14" s="59">
        <f>B14+E14+I14</f>
        <v>39000000</v>
      </c>
      <c r="M14" s="16" t="s">
        <v>27</v>
      </c>
      <c r="N14" s="64" t="s">
        <v>28</v>
      </c>
      <c r="O14" s="64" t="s">
        <v>31</v>
      </c>
    </row>
    <row r="15" spans="1:16" ht="45" x14ac:dyDescent="0.25">
      <c r="A15" s="3">
        <v>12</v>
      </c>
      <c r="B15" s="53">
        <f>B14-C15</f>
        <v>38973434.448002361</v>
      </c>
      <c r="C15" s="54">
        <f t="shared" si="1"/>
        <v>2402.4628404911577</v>
      </c>
      <c r="D15" s="55">
        <f>B15/$O$2</f>
        <v>0.99931883200006055</v>
      </c>
      <c r="E15" s="56">
        <f t="shared" si="2"/>
        <v>8352.8396932244195</v>
      </c>
      <c r="F15" s="57">
        <f t="shared" si="3"/>
        <v>2402.4628404911577</v>
      </c>
      <c r="G15" s="57">
        <f t="shared" si="4"/>
        <v>1983.4589509110876</v>
      </c>
      <c r="H15" s="55">
        <f t="shared" si="5"/>
        <v>2.1417537674934409E-4</v>
      </c>
      <c r="I15" s="58">
        <f t="shared" si="6"/>
        <v>18212.712304418634</v>
      </c>
      <c r="J15" s="57">
        <f t="shared" si="7"/>
        <v>1983.4589509110876</v>
      </c>
      <c r="K15" s="55">
        <f t="shared" si="0"/>
        <v>4.6699262319022138E-4</v>
      </c>
      <c r="L15" s="59">
        <f>B15+E15+I15</f>
        <v>39000000.000000007</v>
      </c>
      <c r="M15" s="63" t="s">
        <v>30</v>
      </c>
      <c r="N15" s="65" t="s">
        <v>29</v>
      </c>
      <c r="O15" s="17" t="s">
        <v>32</v>
      </c>
    </row>
    <row r="16" spans="1:16" x14ac:dyDescent="0.25">
      <c r="A16" s="3">
        <v>13</v>
      </c>
      <c r="B16" s="53">
        <f>B15-C16</f>
        <v>38970905.261550508</v>
      </c>
      <c r="C16" s="54">
        <f t="shared" si="1"/>
        <v>2529.1864518533816</v>
      </c>
      <c r="D16" s="55">
        <f>B16/$O$2</f>
        <v>0.99925398106539765</v>
      </c>
      <c r="E16" s="56">
        <f t="shared" si="2"/>
        <v>8793.8162217716963</v>
      </c>
      <c r="F16" s="57">
        <f t="shared" si="3"/>
        <v>2529.1864518533816</v>
      </c>
      <c r="G16" s="57">
        <f t="shared" si="4"/>
        <v>2088.2099233061049</v>
      </c>
      <c r="H16" s="55">
        <f t="shared" si="5"/>
        <v>2.254824672249153E-4</v>
      </c>
      <c r="I16" s="58">
        <f t="shared" si="6"/>
        <v>20300.922227724739</v>
      </c>
      <c r="J16" s="57">
        <f t="shared" si="7"/>
        <v>2088.2099233061049</v>
      </c>
      <c r="K16" s="55">
        <f t="shared" si="0"/>
        <v>5.2053646737755738E-4</v>
      </c>
      <c r="L16" s="59">
        <f>B16+E16+I16</f>
        <v>39000000.000000007</v>
      </c>
      <c r="M16" s="9"/>
    </row>
    <row r="17" spans="1:13" x14ac:dyDescent="0.25">
      <c r="A17" s="3">
        <v>14</v>
      </c>
      <c r="B17" s="53">
        <f>B16-C17</f>
        <v>38968242.723022394</v>
      </c>
      <c r="C17" s="54">
        <f t="shared" si="1"/>
        <v>2662.5385281139411</v>
      </c>
      <c r="D17" s="55">
        <f>B17/$O$2</f>
        <v>0.99918571084672803</v>
      </c>
      <c r="E17" s="56">
        <f t="shared" si="2"/>
        <v>9257.9006944427128</v>
      </c>
      <c r="F17" s="57">
        <f t="shared" si="3"/>
        <v>2662.5385281139411</v>
      </c>
      <c r="G17" s="57">
        <f t="shared" si="4"/>
        <v>2198.4540554429241</v>
      </c>
      <c r="H17" s="55">
        <f t="shared" si="5"/>
        <v>2.3738206908827469E-4</v>
      </c>
      <c r="I17" s="58">
        <f t="shared" si="6"/>
        <v>22499.376283167665</v>
      </c>
      <c r="J17" s="57">
        <f t="shared" si="7"/>
        <v>2198.4540554429241</v>
      </c>
      <c r="K17" s="55">
        <f t="shared" si="0"/>
        <v>5.7690708418378623E-4</v>
      </c>
      <c r="L17" s="59">
        <f>B17+E17+I17</f>
        <v>39000000.000000007</v>
      </c>
      <c r="M17" s="9"/>
    </row>
    <row r="18" spans="1:13" x14ac:dyDescent="0.25">
      <c r="A18" s="3">
        <v>15</v>
      </c>
      <c r="B18" s="53">
        <f>B17-C18</f>
        <v>38965439.86331024</v>
      </c>
      <c r="C18" s="54">
        <f t="shared" si="1"/>
        <v>2802.8597121565231</v>
      </c>
      <c r="D18" s="55">
        <f>B18/$O$2</f>
        <v>0.99911384264898051</v>
      </c>
      <c r="E18" s="56">
        <f t="shared" si="2"/>
        <v>9746.2852329885573</v>
      </c>
      <c r="F18" s="57">
        <f t="shared" si="3"/>
        <v>2802.8597121565231</v>
      </c>
      <c r="G18" s="57">
        <f t="shared" si="4"/>
        <v>2314.4751736106782</v>
      </c>
      <c r="H18" s="55">
        <f t="shared" si="5"/>
        <v>2.4990474956380915E-4</v>
      </c>
      <c r="I18" s="58">
        <f t="shared" si="6"/>
        <v>24813.851456778342</v>
      </c>
      <c r="J18" s="57">
        <f t="shared" si="7"/>
        <v>2314.4751736106782</v>
      </c>
      <c r="K18" s="55">
        <f t="shared" si="0"/>
        <v>6.3625260145585498E-4</v>
      </c>
      <c r="L18" s="59">
        <f>B18+E18+I18</f>
        <v>39000000.000000007</v>
      </c>
      <c r="M18" s="9"/>
    </row>
    <row r="19" spans="1:13" x14ac:dyDescent="0.25">
      <c r="A19" s="3">
        <v>16</v>
      </c>
      <c r="B19" s="53">
        <f>B18-C19</f>
        <v>38962489.355817564</v>
      </c>
      <c r="C19" s="54">
        <f t="shared" si="1"/>
        <v>2950.5074926773159</v>
      </c>
      <c r="D19" s="55">
        <f>B19/$O$2</f>
        <v>0.99903818861070681</v>
      </c>
      <c r="E19" s="56">
        <f t="shared" si="2"/>
        <v>10260.221417418734</v>
      </c>
      <c r="F19" s="57">
        <f t="shared" si="3"/>
        <v>2950.5074926773159</v>
      </c>
      <c r="G19" s="57">
        <f t="shared" si="4"/>
        <v>2436.5713082471393</v>
      </c>
      <c r="H19" s="55">
        <f t="shared" si="5"/>
        <v>2.6308260044663419E-4</v>
      </c>
      <c r="I19" s="58">
        <f t="shared" si="6"/>
        <v>27250.422765025483</v>
      </c>
      <c r="J19" s="57">
        <f t="shared" si="7"/>
        <v>2436.5713082471393</v>
      </c>
      <c r="K19" s="55">
        <f t="shared" si="0"/>
        <v>6.9872878884680723E-4</v>
      </c>
      <c r="L19" s="59">
        <f>B19+E19+I19</f>
        <v>39000000.000000007</v>
      </c>
      <c r="M19" s="9"/>
    </row>
    <row r="20" spans="1:13" x14ac:dyDescent="0.25">
      <c r="A20" s="3">
        <v>17</v>
      </c>
      <c r="B20" s="53">
        <f>B19-C20</f>
        <v>38959383.498852625</v>
      </c>
      <c r="C20" s="54">
        <f t="shared" si="1"/>
        <v>3105.8569649396454</v>
      </c>
      <c r="D20" s="55">
        <f>B20/$O$2</f>
        <v>0.99895855125263144</v>
      </c>
      <c r="E20" s="56">
        <f t="shared" si="2"/>
        <v>10801.023028003696</v>
      </c>
      <c r="F20" s="57">
        <f t="shared" si="3"/>
        <v>3105.8569649396454</v>
      </c>
      <c r="G20" s="57">
        <f t="shared" si="4"/>
        <v>2565.0553543546835</v>
      </c>
      <c r="H20" s="55">
        <f t="shared" si="5"/>
        <v>2.7694930841035115E-4</v>
      </c>
      <c r="I20" s="58">
        <f t="shared" si="6"/>
        <v>29815.478119380168</v>
      </c>
      <c r="J20" s="57">
        <f t="shared" si="7"/>
        <v>2565.0553543546835</v>
      </c>
      <c r="K20" s="55">
        <f t="shared" si="0"/>
        <v>7.644994389584659E-4</v>
      </c>
      <c r="L20" s="59">
        <f>B20+E20+I20</f>
        <v>39000000.000000007</v>
      </c>
      <c r="M20" s="1"/>
    </row>
    <row r="21" spans="1:13" x14ac:dyDescent="0.25">
      <c r="A21" s="3">
        <v>18</v>
      </c>
      <c r="B21" s="53">
        <f>B20-C21</f>
        <v>38956114.197234847</v>
      </c>
      <c r="C21" s="54">
        <f t="shared" si="1"/>
        <v>3269.3016177785676</v>
      </c>
      <c r="D21" s="55">
        <f>B21/$O$2</f>
        <v>0.99887472300602176</v>
      </c>
      <c r="E21" s="56">
        <f t="shared" si="2"/>
        <v>11370.068888781341</v>
      </c>
      <c r="F21" s="57">
        <f t="shared" si="3"/>
        <v>3269.3016177785676</v>
      </c>
      <c r="G21" s="57">
        <f t="shared" si="4"/>
        <v>2700.2557570009239</v>
      </c>
      <c r="H21" s="55">
        <f t="shared" si="5"/>
        <v>2.9154022791747029E-4</v>
      </c>
      <c r="I21" s="58">
        <f t="shared" si="6"/>
        <v>32515.733876381091</v>
      </c>
      <c r="J21" s="57">
        <f t="shared" si="7"/>
        <v>2700.2557570009239</v>
      </c>
      <c r="K21" s="55">
        <f t="shared" si="0"/>
        <v>8.3373676606105364E-4</v>
      </c>
      <c r="L21" s="59">
        <f>B21+E21+I21</f>
        <v>39000000.000000015</v>
      </c>
      <c r="M21" s="1"/>
    </row>
    <row r="22" spans="1:13" x14ac:dyDescent="0.25">
      <c r="A22" s="3">
        <v>19</v>
      </c>
      <c r="B22" s="53">
        <f>B21-C22</f>
        <v>38952672.943088062</v>
      </c>
      <c r="C22" s="54">
        <f t="shared" si="1"/>
        <v>3441.2541467877768</v>
      </c>
      <c r="D22" s="55">
        <f>B22/$O$2</f>
        <v>0.99878648572020667</v>
      </c>
      <c r="E22" s="56">
        <f t="shared" si="2"/>
        <v>11968.805813373783</v>
      </c>
      <c r="F22" s="57">
        <f t="shared" si="3"/>
        <v>3441.2541467877768</v>
      </c>
      <c r="G22" s="57">
        <f t="shared" si="4"/>
        <v>2842.5172221953353</v>
      </c>
      <c r="H22" s="55">
        <f t="shared" si="5"/>
        <v>3.0689245675317393E-4</v>
      </c>
      <c r="I22" s="58">
        <f t="shared" si="6"/>
        <v>35358.251098576424</v>
      </c>
      <c r="J22" s="57">
        <f t="shared" si="7"/>
        <v>2842.5172221953353</v>
      </c>
      <c r="K22" s="55">
        <f t="shared" si="0"/>
        <v>9.0662182304042111E-4</v>
      </c>
      <c r="L22" s="59">
        <f>B22+E22+I22</f>
        <v>39000000.000000007</v>
      </c>
      <c r="M22" s="1"/>
    </row>
    <row r="23" spans="1:13" x14ac:dyDescent="0.25">
      <c r="A23" s="3">
        <v>20</v>
      </c>
      <c r="B23" s="53">
        <f>B22-C23</f>
        <v>38949050.795794591</v>
      </c>
      <c r="C23" s="54">
        <f t="shared" si="1"/>
        <v>3622.1472934719754</v>
      </c>
      <c r="D23" s="55">
        <f>B23/$O$2</f>
        <v>0.99869361014857927</v>
      </c>
      <c r="E23" s="56">
        <f t="shared" si="2"/>
        <v>12598.751653502313</v>
      </c>
      <c r="F23" s="57">
        <f t="shared" si="3"/>
        <v>3622.1472934719754</v>
      </c>
      <c r="G23" s="57">
        <f t="shared" si="4"/>
        <v>2992.2014533434458</v>
      </c>
      <c r="H23" s="55">
        <f t="shared" si="5"/>
        <v>3.2304491419236702E-4</v>
      </c>
      <c r="I23" s="58">
        <f t="shared" si="6"/>
        <v>38350.452551919872</v>
      </c>
      <c r="J23" s="57">
        <f t="shared" si="7"/>
        <v>2992.2014533434458</v>
      </c>
      <c r="K23" s="55">
        <f t="shared" si="0"/>
        <v>9.833449372287147E-4</v>
      </c>
      <c r="L23" s="59">
        <f>B23+E23+I23</f>
        <v>39000000.000000007</v>
      </c>
      <c r="M23" s="37"/>
    </row>
    <row r="24" spans="1:13" x14ac:dyDescent="0.25">
      <c r="A24" s="3">
        <v>21</v>
      </c>
      <c r="B24" s="53">
        <f>B23-C24</f>
        <v>38945238.361084618</v>
      </c>
      <c r="C24" s="54">
        <f t="shared" si="1"/>
        <v>3812.4347099770866</v>
      </c>
      <c r="D24" s="55">
        <f>B24/$O$2</f>
        <v>0.99859585541242613</v>
      </c>
      <c r="E24" s="56">
        <f t="shared" si="2"/>
        <v>13261.49845010382</v>
      </c>
      <c r="F24" s="57">
        <f t="shared" si="3"/>
        <v>3812.4347099770866</v>
      </c>
      <c r="G24" s="57">
        <f t="shared" si="4"/>
        <v>3149.6879133755783</v>
      </c>
      <c r="H24" s="55">
        <f t="shared" si="5"/>
        <v>3.4003842179753383E-4</v>
      </c>
      <c r="I24" s="58">
        <f t="shared" si="6"/>
        <v>41500.140465295452</v>
      </c>
      <c r="J24" s="57">
        <f t="shared" si="7"/>
        <v>3149.6879133755783</v>
      </c>
      <c r="K24" s="55">
        <f t="shared" si="0"/>
        <v>1.0641061657768066E-3</v>
      </c>
      <c r="L24" s="59">
        <f>B24+E24+I24</f>
        <v>39000000.000000015</v>
      </c>
      <c r="M24" s="1"/>
    </row>
    <row r="25" spans="1:13" x14ac:dyDescent="0.25">
      <c r="A25" s="3">
        <v>22</v>
      </c>
      <c r="B25" s="53">
        <f>B24-C25</f>
        <v>38941225.769235805</v>
      </c>
      <c r="C25" s="54">
        <f t="shared" si="1"/>
        <v>4012.5918488160919</v>
      </c>
      <c r="D25" s="55">
        <f>B25/$O$2</f>
        <v>0.99849296844194368</v>
      </c>
      <c r="E25" s="56">
        <f t="shared" si="2"/>
        <v>13958.715686393958</v>
      </c>
      <c r="F25" s="57">
        <f t="shared" si="3"/>
        <v>4012.5918488160919</v>
      </c>
      <c r="G25" s="57">
        <f t="shared" si="4"/>
        <v>3315.3746125259549</v>
      </c>
      <c r="H25" s="55">
        <f t="shared" si="5"/>
        <v>3.5791578683061433E-4</v>
      </c>
      <c r="I25" s="58">
        <f t="shared" si="6"/>
        <v>44815.515077821408</v>
      </c>
      <c r="J25" s="57">
        <f t="shared" si="7"/>
        <v>3315.3746125259549</v>
      </c>
      <c r="K25" s="55">
        <f t="shared" si="0"/>
        <v>1.1491157712261899E-3</v>
      </c>
      <c r="L25" s="59">
        <f>B25+E25+I25</f>
        <v>39000000.000000022</v>
      </c>
      <c r="M25" s="1"/>
    </row>
    <row r="26" spans="1:13" x14ac:dyDescent="0.25">
      <c r="A26" s="3">
        <v>23</v>
      </c>
      <c r="B26" s="53">
        <f>B25-C26</f>
        <v>38937002.652359016</v>
      </c>
      <c r="C26" s="54">
        <f t="shared" si="1"/>
        <v>4223.1168767874215</v>
      </c>
      <c r="D26" s="55">
        <f>B26/$O$2</f>
        <v>0.99838468339382092</v>
      </c>
      <c r="E26" s="56">
        <f t="shared" si="2"/>
        <v>14692.153641582889</v>
      </c>
      <c r="F26" s="57">
        <f t="shared" si="3"/>
        <v>4223.1168767874215</v>
      </c>
      <c r="G26" s="57">
        <f t="shared" si="4"/>
        <v>3489.6789215984895</v>
      </c>
      <c r="H26" s="55">
        <f t="shared" si="5"/>
        <v>3.767218882457151E-4</v>
      </c>
      <c r="I26" s="58">
        <f t="shared" si="6"/>
        <v>48305.193999419898</v>
      </c>
      <c r="J26" s="57">
        <f t="shared" si="7"/>
        <v>3489.6789215984895</v>
      </c>
      <c r="K26" s="55">
        <f t="shared" si="0"/>
        <v>1.2385947179338436E-3</v>
      </c>
      <c r="L26" s="59">
        <f>B26+E26+I26</f>
        <v>39000000.000000015</v>
      </c>
      <c r="M26" s="1"/>
    </row>
    <row r="27" spans="1:13" x14ac:dyDescent="0.25">
      <c r="A27" s="3">
        <v>24</v>
      </c>
      <c r="B27" s="53">
        <f>B26-C27</f>
        <v>38932558.120746985</v>
      </c>
      <c r="C27" s="54">
        <f t="shared" si="1"/>
        <v>4444.5316120330071</v>
      </c>
      <c r="D27" s="55">
        <f>B27/$O$2</f>
        <v>0.99827072104479453</v>
      </c>
      <c r="E27" s="56">
        <f t="shared" si="2"/>
        <v>15463.646843220173</v>
      </c>
      <c r="F27" s="57">
        <f t="shared" si="3"/>
        <v>4444.5316120330071</v>
      </c>
      <c r="G27" s="57">
        <f t="shared" si="4"/>
        <v>3673.0384103957222</v>
      </c>
      <c r="H27" s="55">
        <f t="shared" si="5"/>
        <v>3.9650376521077363E-4</v>
      </c>
      <c r="I27" s="58">
        <f t="shared" si="6"/>
        <v>51978.232409815624</v>
      </c>
      <c r="J27" s="57">
        <f t="shared" si="7"/>
        <v>3673.0384103957222</v>
      </c>
      <c r="K27" s="55">
        <f t="shared" si="0"/>
        <v>1.3327751899952724E-3</v>
      </c>
      <c r="L27" s="59">
        <f>B27+E27+I27</f>
        <v>39000000.000000015</v>
      </c>
      <c r="M27" s="1"/>
    </row>
    <row r="28" spans="1:13" x14ac:dyDescent="0.25">
      <c r="A28" s="3">
        <v>25</v>
      </c>
      <c r="B28" s="53">
        <f>B27-C28</f>
        <v>38927880.738264084</v>
      </c>
      <c r="C28" s="54">
        <f t="shared" si="1"/>
        <v>4677.3824829015293</v>
      </c>
      <c r="D28" s="55">
        <f>B28/$O$2</f>
        <v>0.99815078816061753</v>
      </c>
      <c r="E28" s="56">
        <f t="shared" si="2"/>
        <v>16275.117615316658</v>
      </c>
      <c r="F28" s="57">
        <f t="shared" si="3"/>
        <v>4677.3824829015293</v>
      </c>
      <c r="G28" s="57">
        <f t="shared" si="4"/>
        <v>3865.9117108050432</v>
      </c>
      <c r="H28" s="55">
        <f t="shared" si="5"/>
        <v>4.1731070808504253E-4</v>
      </c>
      <c r="I28" s="58">
        <f t="shared" si="6"/>
        <v>55844.144120620665</v>
      </c>
      <c r="J28" s="57">
        <f t="shared" si="7"/>
        <v>3865.9117108050432</v>
      </c>
      <c r="K28" s="55">
        <f t="shared" si="0"/>
        <v>1.4319011312979657E-3</v>
      </c>
      <c r="L28" s="59">
        <f>B28+E28+I28</f>
        <v>39000000.000000022</v>
      </c>
      <c r="M28" s="1"/>
    </row>
    <row r="29" spans="1:13" x14ac:dyDescent="0.25">
      <c r="A29" s="3">
        <v>26</v>
      </c>
      <c r="B29" s="53">
        <f>B28-C29</f>
        <v>38922958.49675712</v>
      </c>
      <c r="C29" s="54">
        <f t="shared" si="1"/>
        <v>4922.2415069659264</v>
      </c>
      <c r="D29" s="55">
        <f>B29/$O$2</f>
        <v>0.99802457683992618</v>
      </c>
      <c r="E29" s="56">
        <f t="shared" si="2"/>
        <v>17128.57971845342</v>
      </c>
      <c r="F29" s="57">
        <f t="shared" si="3"/>
        <v>4922.2415069659264</v>
      </c>
      <c r="G29" s="57">
        <f t="shared" si="4"/>
        <v>4068.7794038291645</v>
      </c>
      <c r="H29" s="55">
        <f t="shared" si="5"/>
        <v>4.3919435175521589E-4</v>
      </c>
      <c r="I29" s="58">
        <f t="shared" si="6"/>
        <v>59912.923524449827</v>
      </c>
      <c r="J29" s="57">
        <f t="shared" si="7"/>
        <v>4068.7794038291645</v>
      </c>
      <c r="K29" s="55">
        <f t="shared" si="0"/>
        <v>1.5362288083192264E-3</v>
      </c>
      <c r="L29" s="59">
        <f>B29+E29+I29</f>
        <v>39000000.000000022</v>
      </c>
      <c r="M29" s="1"/>
    </row>
    <row r="30" spans="1:13" x14ac:dyDescent="0.25">
      <c r="A30" s="3">
        <v>27</v>
      </c>
      <c r="B30" s="53">
        <f>B29-C30</f>
        <v>38917778.789468929</v>
      </c>
      <c r="C30" s="54">
        <f t="shared" si="1"/>
        <v>5179.7072881896602</v>
      </c>
      <c r="D30" s="55">
        <f>B30/$O$2</f>
        <v>0.99789176383253664</v>
      </c>
      <c r="E30" s="56">
        <f t="shared" si="2"/>
        <v>18026.142077029726</v>
      </c>
      <c r="F30" s="57">
        <f t="shared" si="3"/>
        <v>5179.7072881896602</v>
      </c>
      <c r="G30" s="57">
        <f t="shared" si="4"/>
        <v>4282.1449296133551</v>
      </c>
      <c r="H30" s="55">
        <f t="shared" si="5"/>
        <v>4.6220877120589041E-4</v>
      </c>
      <c r="I30" s="58">
        <f t="shared" si="6"/>
        <v>64195.068454063185</v>
      </c>
      <c r="J30" s="57">
        <f t="shared" si="7"/>
        <v>4282.1449296133551</v>
      </c>
      <c r="K30" s="55">
        <f t="shared" si="0"/>
        <v>1.6460273962580303E-3</v>
      </c>
      <c r="L30" s="59">
        <f>B30+E30+I30</f>
        <v>39000000.000000022</v>
      </c>
      <c r="M30" s="1"/>
    </row>
    <row r="31" spans="1:13" x14ac:dyDescent="0.25">
      <c r="A31" s="3">
        <v>28</v>
      </c>
      <c r="B31" s="53">
        <f>B30-C31</f>
        <v>38912328.383439086</v>
      </c>
      <c r="C31" s="54">
        <f t="shared" si="1"/>
        <v>5450.406029839959</v>
      </c>
      <c r="D31" s="55">
        <f>B31/$O$2</f>
        <v>0.99775200983177148</v>
      </c>
      <c r="E31" s="56">
        <f t="shared" si="2"/>
        <v>18970.012587612255</v>
      </c>
      <c r="F31" s="57">
        <f t="shared" si="3"/>
        <v>5450.406029839959</v>
      </c>
      <c r="G31" s="57">
        <f t="shared" si="4"/>
        <v>4506.5355192574316</v>
      </c>
      <c r="H31" s="55">
        <f t="shared" si="5"/>
        <v>4.8641057916954501E-4</v>
      </c>
      <c r="I31" s="58">
        <f t="shared" si="6"/>
        <v>68701.603973320613</v>
      </c>
      <c r="J31" s="57">
        <f t="shared" si="7"/>
        <v>4506.5355192574316</v>
      </c>
      <c r="K31" s="55">
        <f t="shared" si="0"/>
        <v>1.7615795890595029E-3</v>
      </c>
      <c r="L31" s="59">
        <f>B31+E31+I31</f>
        <v>39000000.000000022</v>
      </c>
      <c r="M31" s="1"/>
    </row>
    <row r="32" spans="1:13" x14ac:dyDescent="0.25">
      <c r="A32" s="3">
        <v>29</v>
      </c>
      <c r="B32" s="53">
        <f>B31-C32</f>
        <v>38906593.390878782</v>
      </c>
      <c r="C32" s="54">
        <f t="shared" si="1"/>
        <v>5734.9925603047122</v>
      </c>
      <c r="D32" s="55">
        <f>B32/$O$2</f>
        <v>0.99760495874048161</v>
      </c>
      <c r="E32" s="56">
        <f t="shared" si="2"/>
        <v>19962.502001013905</v>
      </c>
      <c r="F32" s="57">
        <f t="shared" si="3"/>
        <v>5734.9925603047122</v>
      </c>
      <c r="G32" s="57">
        <f t="shared" si="4"/>
        <v>4742.5031469030637</v>
      </c>
      <c r="H32" s="55">
        <f t="shared" si="5"/>
        <v>5.1185902566702323E-4</v>
      </c>
      <c r="I32" s="58">
        <f t="shared" si="6"/>
        <v>73444.107120223678</v>
      </c>
      <c r="J32" s="57">
        <f t="shared" si="7"/>
        <v>4742.5031469030637</v>
      </c>
      <c r="K32" s="55">
        <f t="shared" si="0"/>
        <v>1.8831822338518892E-3</v>
      </c>
      <c r="L32" s="59">
        <f>B32+E32+I32</f>
        <v>39000000.000000022</v>
      </c>
      <c r="M32" s="1"/>
    </row>
    <row r="33" spans="1:13" x14ac:dyDescent="0.25">
      <c r="A33" s="3">
        <v>30</v>
      </c>
      <c r="B33" s="53">
        <f>B32-C33</f>
        <v>38900559.239510305</v>
      </c>
      <c r="C33" s="54">
        <f t="shared" si="1"/>
        <v>6034.1513684787114</v>
      </c>
      <c r="D33" s="55">
        <f>B33/$O$2</f>
        <v>0.99745023691052059</v>
      </c>
      <c r="E33" s="56">
        <f t="shared" si="2"/>
        <v>21006.027869239144</v>
      </c>
      <c r="F33" s="57">
        <f t="shared" si="3"/>
        <v>6034.1513684787114</v>
      </c>
      <c r="G33" s="57">
        <f t="shared" si="4"/>
        <v>4990.6255002534763</v>
      </c>
      <c r="H33" s="55">
        <f t="shared" si="5"/>
        <v>5.3861609921126009E-4</v>
      </c>
      <c r="I33" s="58">
        <f t="shared" si="6"/>
        <v>78434.732620477153</v>
      </c>
      <c r="J33" s="57">
        <f t="shared" si="7"/>
        <v>4990.6255002534763</v>
      </c>
      <c r="K33" s="55">
        <f t="shared" si="0"/>
        <v>2.011146990268645E-3</v>
      </c>
      <c r="L33" s="59">
        <f>B33+E33+I33</f>
        <v>39000000.000000022</v>
      </c>
      <c r="M33" s="1"/>
    </row>
    <row r="34" spans="1:13" x14ac:dyDescent="0.25">
      <c r="A34" s="3">
        <v>31</v>
      </c>
      <c r="B34" s="53">
        <f>B33-C34</f>
        <v>38894210.641865462</v>
      </c>
      <c r="C34" s="54">
        <f t="shared" si="1"/>
        <v>6348.5976448406391</v>
      </c>
      <c r="D34" s="55">
        <f>B34/$O$2</f>
        <v>0.99728745235552463</v>
      </c>
      <c r="E34" s="56">
        <f t="shared" si="2"/>
        <v>22103.118546769998</v>
      </c>
      <c r="F34" s="57">
        <f t="shared" si="3"/>
        <v>6348.5976448406391</v>
      </c>
      <c r="G34" s="57">
        <f t="shared" si="4"/>
        <v>5251.506967309786</v>
      </c>
      <c r="H34" s="55">
        <f t="shared" si="5"/>
        <v>5.6674662940435895E-4</v>
      </c>
      <c r="I34" s="58">
        <f t="shared" si="6"/>
        <v>83686.239587786942</v>
      </c>
      <c r="J34" s="57">
        <f t="shared" si="7"/>
        <v>5251.506967309786</v>
      </c>
      <c r="K34" s="55">
        <f t="shared" si="0"/>
        <v>2.1458010150714603E-3</v>
      </c>
      <c r="L34" s="59">
        <f>B34+E34+I34</f>
        <v>39000000.000000015</v>
      </c>
      <c r="M34" s="1"/>
    </row>
    <row r="35" spans="1:13" x14ac:dyDescent="0.25">
      <c r="A35" s="3">
        <v>32</v>
      </c>
      <c r="B35" s="53">
        <f>B34-C35</f>
        <v>38887531.563541725</v>
      </c>
      <c r="C35" s="54">
        <f t="shared" si="1"/>
        <v>6679.078323739981</v>
      </c>
      <c r="D35" s="55">
        <f>B35/$O$2</f>
        <v>0.99711619393696727</v>
      </c>
      <c r="E35" s="56">
        <f t="shared" si="2"/>
        <v>23256.417233817479</v>
      </c>
      <c r="F35" s="57">
        <f t="shared" si="3"/>
        <v>6679.078323739981</v>
      </c>
      <c r="G35" s="57">
        <f t="shared" si="4"/>
        <v>5525.7796366924995</v>
      </c>
      <c r="H35" s="55">
        <f t="shared" si="5"/>
        <v>5.9631839061070457E-4</v>
      </c>
      <c r="I35" s="58">
        <f t="shared" si="6"/>
        <v>89212.019224479445</v>
      </c>
      <c r="J35" s="57">
        <f t="shared" si="7"/>
        <v>5525.7796366924995</v>
      </c>
      <c r="K35" s="55">
        <f t="shared" si="0"/>
        <v>2.2874876724225499E-3</v>
      </c>
      <c r="L35" s="59">
        <f>B35+E35+I35</f>
        <v>39000000.000000022</v>
      </c>
      <c r="M35" s="1"/>
    </row>
    <row r="36" spans="1:13" x14ac:dyDescent="0.25">
      <c r="A36" s="3">
        <v>33</v>
      </c>
      <c r="B36" s="53">
        <f>B35-C36</f>
        <v>38880505.190419979</v>
      </c>
      <c r="C36" s="54">
        <f t="shared" si="1"/>
        <v>7026.3731217486356</v>
      </c>
      <c r="D36" s="55">
        <f>B36/$O$2</f>
        <v>0.99693603052358926</v>
      </c>
      <c r="E36" s="56">
        <f t="shared" si="2"/>
        <v>24468.686047111743</v>
      </c>
      <c r="F36" s="57">
        <f t="shared" si="3"/>
        <v>7026.3731217486356</v>
      </c>
      <c r="G36" s="57">
        <f t="shared" si="4"/>
        <v>5814.1043084543699</v>
      </c>
      <c r="H36" s="55">
        <f t="shared" si="5"/>
        <v>6.2740220633619856E-4</v>
      </c>
      <c r="I36" s="58">
        <f t="shared" si="6"/>
        <v>95026.123532933809</v>
      </c>
      <c r="J36" s="57">
        <f t="shared" si="7"/>
        <v>5814.1043084543699</v>
      </c>
      <c r="K36" s="55">
        <f t="shared" si="0"/>
        <v>2.4365672700752258E-3</v>
      </c>
      <c r="L36" s="59">
        <f>B36+E36+I36</f>
        <v>39000000.00000003</v>
      </c>
      <c r="M36" s="1"/>
    </row>
    <row r="37" spans="1:13" x14ac:dyDescent="0.25">
      <c r="A37" s="3">
        <v>34</v>
      </c>
      <c r="B37" s="53">
        <f>B36-C37</f>
        <v>38873113.894853778</v>
      </c>
      <c r="C37" s="54">
        <f t="shared" si="1"/>
        <v>7391.2955662004615</v>
      </c>
      <c r="D37" s="55">
        <f>B37/$O$2</f>
        <v>0.99674651012445581</v>
      </c>
      <c r="E37" s="56">
        <f t="shared" si="2"/>
        <v>25742.810101534269</v>
      </c>
      <c r="F37" s="57">
        <f t="shared" si="3"/>
        <v>7391.2955662004615</v>
      </c>
      <c r="G37" s="57">
        <f t="shared" si="4"/>
        <v>6117.1715117779358</v>
      </c>
      <c r="H37" s="55">
        <f t="shared" si="5"/>
        <v>6.6007205388549409E-4</v>
      </c>
      <c r="I37" s="58">
        <f t="shared" si="6"/>
        <v>101143.29504471175</v>
      </c>
      <c r="J37" s="57">
        <f t="shared" si="7"/>
        <v>6117.1715117779358</v>
      </c>
      <c r="K37" s="55">
        <f t="shared" si="0"/>
        <v>2.5934178216592755E-3</v>
      </c>
      <c r="L37" s="59">
        <f>B37+E37+I37</f>
        <v>39000000.000000022</v>
      </c>
      <c r="M37" s="1"/>
    </row>
    <row r="38" spans="1:13" x14ac:dyDescent="0.25">
      <c r="A38" s="3">
        <v>35</v>
      </c>
      <c r="B38" s="53">
        <f>B37-C38</f>
        <v>38865339.200846538</v>
      </c>
      <c r="C38" s="54">
        <f t="shared" si="1"/>
        <v>7774.6940072387642</v>
      </c>
      <c r="D38" s="55">
        <f>B38/$O$2</f>
        <v>0.99654715899606505</v>
      </c>
      <c r="E38" s="56">
        <f t="shared" si="2"/>
        <v>27081.801583389468</v>
      </c>
      <c r="F38" s="57">
        <f t="shared" si="3"/>
        <v>7774.6940072387642</v>
      </c>
      <c r="G38" s="57">
        <f t="shared" si="4"/>
        <v>6435.7025253835673</v>
      </c>
      <c r="H38" s="55">
        <f t="shared" si="5"/>
        <v>6.9440516880485816E-4</v>
      </c>
      <c r="I38" s="58">
        <f t="shared" si="6"/>
        <v>107578.99757009532</v>
      </c>
      <c r="J38" s="57">
        <f t="shared" si="7"/>
        <v>6435.7025253835673</v>
      </c>
      <c r="K38" s="55">
        <f t="shared" si="0"/>
        <v>2.7584358351306492E-3</v>
      </c>
      <c r="L38" s="59">
        <f>B38+E38+I38</f>
        <v>39000000.000000022</v>
      </c>
      <c r="M38" s="1"/>
    </row>
    <row r="39" spans="1:13" x14ac:dyDescent="0.25">
      <c r="A39" s="3">
        <v>36</v>
      </c>
      <c r="B39" s="53">
        <f>B38-C39</f>
        <v>38857161.748240724</v>
      </c>
      <c r="C39" s="54">
        <f t="shared" si="1"/>
        <v>8177.452605811839</v>
      </c>
      <c r="D39" s="55">
        <f>B39/$O$2</f>
        <v>0.99633748072412109</v>
      </c>
      <c r="E39" s="56">
        <f t="shared" si="2"/>
        <v>28488.803793353945</v>
      </c>
      <c r="F39" s="57">
        <f t="shared" si="3"/>
        <v>8177.452605811839</v>
      </c>
      <c r="G39" s="57">
        <f t="shared" si="4"/>
        <v>6770.450395847367</v>
      </c>
      <c r="H39" s="55">
        <f t="shared" si="5"/>
        <v>7.3048214854753708E-4</v>
      </c>
      <c r="I39" s="58">
        <f t="shared" si="6"/>
        <v>114349.44796594269</v>
      </c>
      <c r="J39" s="57">
        <f t="shared" si="7"/>
        <v>6770.450395847367</v>
      </c>
      <c r="K39" s="55">
        <f t="shared" si="0"/>
        <v>2.9320371273318636E-3</v>
      </c>
      <c r="L39" s="59">
        <f>B39+E39+I39</f>
        <v>39000000.000000022</v>
      </c>
      <c r="M39" s="1"/>
    </row>
    <row r="40" spans="1:13" x14ac:dyDescent="0.25">
      <c r="A40" s="3">
        <v>37</v>
      </c>
      <c r="B40" s="53">
        <f>B39-C40</f>
        <v>38848561.255951628</v>
      </c>
      <c r="C40" s="54">
        <f t="shared" si="1"/>
        <v>8600.4922890951584</v>
      </c>
      <c r="D40" s="55">
        <f>B40/$O$2</f>
        <v>0.99611695528081101</v>
      </c>
      <c r="E40" s="56">
        <f t="shared" si="2"/>
        <v>29967.095134110616</v>
      </c>
      <c r="F40" s="57">
        <f t="shared" si="3"/>
        <v>8600.4922890951584</v>
      </c>
      <c r="G40" s="57">
        <f t="shared" si="4"/>
        <v>7122.2009483384863</v>
      </c>
      <c r="H40" s="55">
        <f t="shared" si="5"/>
        <v>7.6838705472078502E-4</v>
      </c>
      <c r="I40" s="58">
        <f t="shared" si="6"/>
        <v>121471.64891428118</v>
      </c>
      <c r="J40" s="57">
        <f t="shared" si="7"/>
        <v>7122.2009483384863</v>
      </c>
      <c r="K40" s="55">
        <f t="shared" si="0"/>
        <v>3.1146576644687481E-3</v>
      </c>
      <c r="L40" s="59">
        <f>B40+E40+I40</f>
        <v>39000000.000000015</v>
      </c>
      <c r="M40" s="1"/>
    </row>
    <row r="41" spans="1:13" x14ac:dyDescent="0.25">
      <c r="A41" s="3">
        <v>38</v>
      </c>
      <c r="B41" s="53">
        <f>B40-C41</f>
        <v>38839516.484287858</v>
      </c>
      <c r="C41" s="54">
        <f t="shared" si="1"/>
        <v>9044.7716637710037</v>
      </c>
      <c r="D41" s="55">
        <f>B41/$O$2</f>
        <v>0.99588503805866302</v>
      </c>
      <c r="E41" s="56">
        <f t="shared" si="2"/>
        <v>31520.09301435397</v>
      </c>
      <c r="F41" s="57">
        <f t="shared" si="3"/>
        <v>9044.7716637710037</v>
      </c>
      <c r="G41" s="57">
        <f t="shared" si="4"/>
        <v>7491.7737835276539</v>
      </c>
      <c r="H41" s="55">
        <f t="shared" si="5"/>
        <v>8.0820751318856328E-4</v>
      </c>
      <c r="I41" s="58">
        <f t="shared" si="6"/>
        <v>128963.42269780883</v>
      </c>
      <c r="J41" s="57">
        <f t="shared" si="7"/>
        <v>7491.7737835276539</v>
      </c>
      <c r="K41" s="55">
        <f t="shared" si="0"/>
        <v>3.3067544281489441E-3</v>
      </c>
      <c r="L41" s="59">
        <f>B41+E41+I41</f>
        <v>39000000.000000022</v>
      </c>
      <c r="M41" s="1"/>
    </row>
    <row r="42" spans="1:13" x14ac:dyDescent="0.25">
      <c r="A42" s="3">
        <v>39</v>
      </c>
      <c r="B42" s="53">
        <f>B41-C42</f>
        <v>38830005.196411401</v>
      </c>
      <c r="C42" s="54">
        <f t="shared" si="1"/>
        <v>9511.287876457387</v>
      </c>
      <c r="D42" s="55">
        <f>B42/$O$2</f>
        <v>0.99564115888234361</v>
      </c>
      <c r="E42" s="56">
        <f t="shared" si="2"/>
        <v>33151.357637222864</v>
      </c>
      <c r="F42" s="57">
        <f t="shared" si="3"/>
        <v>9511.287876457387</v>
      </c>
      <c r="G42" s="57">
        <f t="shared" si="4"/>
        <v>7880.0232535884925</v>
      </c>
      <c r="H42" s="55">
        <f t="shared" si="5"/>
        <v>8.5003481121084269E-4</v>
      </c>
      <c r="I42" s="58">
        <f t="shared" si="6"/>
        <v>136843.44595139733</v>
      </c>
      <c r="J42" s="57">
        <f t="shared" si="7"/>
        <v>7880.0232535884925</v>
      </c>
      <c r="K42" s="55">
        <f t="shared" si="0"/>
        <v>3.5088063064460853E-3</v>
      </c>
      <c r="L42" s="59">
        <f>B42+E42+I42</f>
        <v>39000000.000000022</v>
      </c>
      <c r="M42" s="1"/>
    </row>
    <row r="43" spans="1:13" x14ac:dyDescent="0.25">
      <c r="A43" s="3">
        <v>40</v>
      </c>
      <c r="B43" s="53">
        <f>B42-C43</f>
        <v>38820004.119002059</v>
      </c>
      <c r="C43" s="54">
        <f t="shared" si="1"/>
        <v>10001.077409343625</v>
      </c>
      <c r="D43" s="55">
        <f>B43/$O$2</f>
        <v>0.99538472100005282</v>
      </c>
      <c r="E43" s="56">
        <f t="shared" si="2"/>
        <v>34864.595637260776</v>
      </c>
      <c r="F43" s="57">
        <f t="shared" si="3"/>
        <v>10001.077409343625</v>
      </c>
      <c r="G43" s="57">
        <f t="shared" si="4"/>
        <v>8287.8394093057159</v>
      </c>
      <c r="H43" s="55">
        <f t="shared" si="5"/>
        <v>8.9396399069899431E-4</v>
      </c>
      <c r="I43" s="58">
        <f t="shared" si="6"/>
        <v>145131.28536070304</v>
      </c>
      <c r="J43" s="57">
        <f t="shared" si="7"/>
        <v>8287.8394093057159</v>
      </c>
      <c r="K43" s="55">
        <f t="shared" si="0"/>
        <v>3.721315009248796E-3</v>
      </c>
      <c r="L43" s="59">
        <f>B43+E43+I43</f>
        <v>39000000.000000022</v>
      </c>
      <c r="M43" s="1"/>
    </row>
    <row r="44" spans="1:13" x14ac:dyDescent="0.25">
      <c r="A44" s="3">
        <v>41</v>
      </c>
      <c r="B44" s="53">
        <f>B43-C44</f>
        <v>38809488.902204305</v>
      </c>
      <c r="C44" s="54">
        <f t="shared" si="1"/>
        <v>10515.216797755866</v>
      </c>
      <c r="D44" s="55">
        <f>B44/$O$2</f>
        <v>0.9951151000565206</v>
      </c>
      <c r="E44" s="56">
        <f t="shared" si="2"/>
        <v>36663.663525701442</v>
      </c>
      <c r="F44" s="57">
        <f t="shared" si="3"/>
        <v>10515.216797755866</v>
      </c>
      <c r="G44" s="57">
        <f t="shared" si="4"/>
        <v>8716.148909315194</v>
      </c>
      <c r="H44" s="55">
        <f t="shared" si="5"/>
        <v>9.4009393655644722E-4</v>
      </c>
      <c r="I44" s="58">
        <f t="shared" si="6"/>
        <v>153847.43427001825</v>
      </c>
      <c r="J44" s="57">
        <f t="shared" si="7"/>
        <v>8716.148909315194</v>
      </c>
      <c r="K44" s="55">
        <f t="shared" si="0"/>
        <v>3.9448060069235446E-3</v>
      </c>
      <c r="L44" s="59">
        <f>B44+E44+I44</f>
        <v>39000000.000000022</v>
      </c>
      <c r="M44" s="1"/>
    </row>
    <row r="45" spans="1:13" x14ac:dyDescent="0.25">
      <c r="A45" s="3">
        <v>42</v>
      </c>
      <c r="B45" s="53">
        <f>B44-C45</f>
        <v>38798434.078949369</v>
      </c>
      <c r="C45" s="54">
        <f t="shared" si="1"/>
        <v>11054.823254938548</v>
      </c>
      <c r="D45" s="55">
        <f>B45/$O$2</f>
        <v>0.99483164304998384</v>
      </c>
      <c r="E45" s="56">
        <f t="shared" si="2"/>
        <v>38552.570899214632</v>
      </c>
      <c r="F45" s="57">
        <f t="shared" si="3"/>
        <v>11054.823254938548</v>
      </c>
      <c r="G45" s="57">
        <f t="shared" si="4"/>
        <v>9165.9158814253606</v>
      </c>
      <c r="H45" s="55">
        <f t="shared" si="5"/>
        <v>9.8852745895422131E-4</v>
      </c>
      <c r="I45" s="58">
        <f t="shared" si="6"/>
        <v>163013.35015144362</v>
      </c>
      <c r="J45" s="57">
        <f t="shared" si="7"/>
        <v>9165.9158814253606</v>
      </c>
      <c r="K45" s="55">
        <f t="shared" si="0"/>
        <v>4.179829491062657E-3</v>
      </c>
      <c r="L45" s="59">
        <f>B45+E45+I45</f>
        <v>39000000.00000003</v>
      </c>
      <c r="M45" s="1"/>
    </row>
    <row r="46" spans="1:13" x14ac:dyDescent="0.25">
      <c r="A46" s="3">
        <v>43</v>
      </c>
      <c r="B46" s="53">
        <f>B45-C46</f>
        <v>38786813.023761578</v>
      </c>
      <c r="C46" s="54">
        <f t="shared" si="1"/>
        <v>11621.055187794405</v>
      </c>
      <c r="D46" s="55">
        <f>B46/$O$2</f>
        <v>0.99453366727593795</v>
      </c>
      <c r="E46" s="56">
        <f t="shared" si="2"/>
        <v>40535.483362205377</v>
      </c>
      <c r="F46" s="57">
        <f t="shared" si="3"/>
        <v>11621.055187794405</v>
      </c>
      <c r="G46" s="57">
        <f t="shared" si="4"/>
        <v>9638.142724803658</v>
      </c>
      <c r="H46" s="55">
        <f t="shared" si="5"/>
        <v>1.0393713682616764E-3</v>
      </c>
      <c r="I46" s="58">
        <f t="shared" si="6"/>
        <v>172651.49287624727</v>
      </c>
      <c r="J46" s="57">
        <f t="shared" si="7"/>
        <v>9638.142724803658</v>
      </c>
      <c r="K46" s="55">
        <f t="shared" si="0"/>
        <v>4.4269613558012124E-3</v>
      </c>
      <c r="L46" s="59">
        <f>B46+E46+I46</f>
        <v>39000000.00000003</v>
      </c>
      <c r="M46" s="1"/>
    </row>
    <row r="47" spans="1:13" x14ac:dyDescent="0.25">
      <c r="A47" s="3">
        <v>44</v>
      </c>
      <c r="B47" s="53">
        <f>B46-C47</f>
        <v>38774597.911175907</v>
      </c>
      <c r="C47" s="54">
        <f t="shared" si="1"/>
        <v>12215.112585674115</v>
      </c>
      <c r="D47" s="55">
        <f>B47/$O$2</f>
        <v>0.99422045926092073</v>
      </c>
      <c r="E47" s="56">
        <f t="shared" si="2"/>
        <v>42616.725107328144</v>
      </c>
      <c r="F47" s="57">
        <f t="shared" si="3"/>
        <v>12215.112585674115</v>
      </c>
      <c r="G47" s="57">
        <f t="shared" si="4"/>
        <v>10133.870840551344</v>
      </c>
      <c r="H47" s="55">
        <f t="shared" si="5"/>
        <v>1.092736541213542E-3</v>
      </c>
      <c r="I47" s="58">
        <f t="shared" si="6"/>
        <v>182785.3637167986</v>
      </c>
      <c r="J47" s="57">
        <f t="shared" si="7"/>
        <v>10133.870840551344</v>
      </c>
      <c r="K47" s="55">
        <f t="shared" si="0"/>
        <v>4.6868041978666312E-3</v>
      </c>
      <c r="L47" s="59">
        <f>B47+E47+I47</f>
        <v>39000000.00000003</v>
      </c>
      <c r="M47" s="1"/>
    </row>
    <row r="48" spans="1:13" x14ac:dyDescent="0.25">
      <c r="A48" s="3">
        <v>45</v>
      </c>
      <c r="B48" s="53">
        <f>B47-C48</f>
        <v>38761759.67391336</v>
      </c>
      <c r="C48" s="54">
        <f t="shared" si="1"/>
        <v>12838.23726254647</v>
      </c>
      <c r="D48" s="55">
        <f>B48/$O$2</f>
        <v>0.99389127369008612</v>
      </c>
      <c r="E48" s="56">
        <f t="shared" si="2"/>
        <v>44800.781093042577</v>
      </c>
      <c r="F48" s="57">
        <f t="shared" si="3"/>
        <v>12838.23726254647</v>
      </c>
      <c r="G48" s="57">
        <f t="shared" si="4"/>
        <v>10654.181276832036</v>
      </c>
      <c r="H48" s="55">
        <f t="shared" si="5"/>
        <v>1.1487379767446814E-3</v>
      </c>
      <c r="I48" s="58">
        <f t="shared" si="6"/>
        <v>193439.54499363064</v>
      </c>
      <c r="J48" s="57">
        <f t="shared" si="7"/>
        <v>10654.181276832036</v>
      </c>
      <c r="K48" s="55">
        <f t="shared" si="0"/>
        <v>4.9599883331700161E-3</v>
      </c>
      <c r="L48" s="59">
        <f>B48+E48+I48</f>
        <v>39000000.000000037</v>
      </c>
      <c r="M48" s="1"/>
    </row>
    <row r="49" spans="1:13" x14ac:dyDescent="0.25">
      <c r="A49" s="3">
        <v>46</v>
      </c>
      <c r="B49" s="53">
        <f>B48-C49</f>
        <v>38748267.960982345</v>
      </c>
      <c r="C49" s="54">
        <f t="shared" si="1"/>
        <v>13491.712931011069</v>
      </c>
      <c r="D49" s="55">
        <f>B49/$O$2</f>
        <v>0.99354533233288067</v>
      </c>
      <c r="E49" s="56">
        <f t="shared" si="2"/>
        <v>47092.298750793001</v>
      </c>
      <c r="F49" s="57">
        <f t="shared" si="3"/>
        <v>13491.712931011069</v>
      </c>
      <c r="G49" s="57">
        <f t="shared" si="4"/>
        <v>11200.195273260644</v>
      </c>
      <c r="H49" s="55">
        <f t="shared" si="5"/>
        <v>1.207494839763923E-3</v>
      </c>
      <c r="I49" s="58">
        <f t="shared" si="6"/>
        <v>204639.74026689128</v>
      </c>
      <c r="J49" s="57">
        <f t="shared" si="7"/>
        <v>11200.195273260644</v>
      </c>
      <c r="K49" s="55">
        <f t="shared" si="0"/>
        <v>5.2471728273561866E-3</v>
      </c>
      <c r="L49" s="59">
        <f>B49+E49+I49</f>
        <v>39000000.00000003</v>
      </c>
      <c r="M49" s="1"/>
    </row>
    <row r="50" spans="1:13" x14ac:dyDescent="0.25">
      <c r="A50" s="3">
        <v>47</v>
      </c>
      <c r="B50" s="53">
        <f>B49-C50</f>
        <v>38734091.095897704</v>
      </c>
      <c r="C50" s="54">
        <f t="shared" si="1"/>
        <v>14176.865084640807</v>
      </c>
      <c r="D50" s="55">
        <f>B50/$O$2</f>
        <v>0.99318182297173596</v>
      </c>
      <c r="E50" s="56">
        <f t="shared" si="2"/>
        <v>49496.089147735554</v>
      </c>
      <c r="F50" s="57">
        <f t="shared" si="3"/>
        <v>14176.865084640807</v>
      </c>
      <c r="G50" s="57">
        <f t="shared" si="4"/>
        <v>11773.07468769825</v>
      </c>
      <c r="H50" s="55">
        <f t="shared" si="5"/>
        <v>1.2691304909675783E-3</v>
      </c>
      <c r="I50" s="58">
        <f t="shared" si="6"/>
        <v>216412.81495458953</v>
      </c>
      <c r="J50" s="57">
        <f t="shared" si="7"/>
        <v>11773.07468769825</v>
      </c>
      <c r="K50" s="55">
        <f t="shared" si="0"/>
        <v>5.549046537297167E-3</v>
      </c>
      <c r="L50" s="59">
        <f>B50+E50+I50</f>
        <v>39000000.00000003</v>
      </c>
      <c r="M50" s="1"/>
    </row>
    <row r="51" spans="1:13" x14ac:dyDescent="0.25">
      <c r="A51" s="3">
        <v>48</v>
      </c>
      <c r="B51" s="53">
        <f>B50-C51</f>
        <v>38719196.035234638</v>
      </c>
      <c r="C51" s="54">
        <f t="shared" si="1"/>
        <v>14895.060663065025</v>
      </c>
      <c r="D51" s="55">
        <f>B51/$O$2</f>
        <v>0.99279989833934967</v>
      </c>
      <c r="E51" s="56">
        <f t="shared" si="2"/>
        <v>52017.127523866686</v>
      </c>
      <c r="F51" s="57">
        <f t="shared" si="3"/>
        <v>14895.060663065025</v>
      </c>
      <c r="G51" s="57">
        <f t="shared" si="4"/>
        <v>12374.022286933889</v>
      </c>
      <c r="H51" s="55">
        <f t="shared" si="5"/>
        <v>1.3337725006119664E-3</v>
      </c>
      <c r="I51" s="58">
        <f t="shared" si="6"/>
        <v>228786.8372415234</v>
      </c>
      <c r="J51" s="57">
        <f t="shared" si="7"/>
        <v>12374.022286933889</v>
      </c>
      <c r="K51" s="55">
        <f t="shared" si="0"/>
        <v>5.8663291600390619E-3</v>
      </c>
      <c r="L51" s="59">
        <f>B51+E51+I51</f>
        <v>39000000.00000003</v>
      </c>
      <c r="M51" s="1"/>
    </row>
    <row r="52" spans="1:13" x14ac:dyDescent="0.25">
      <c r="A52" s="3">
        <v>49</v>
      </c>
      <c r="B52" s="53">
        <f>B51-C52</f>
        <v>38703548.327762604</v>
      </c>
      <c r="C52" s="54">
        <f t="shared" si="1"/>
        <v>15647.707472032747</v>
      </c>
      <c r="D52" s="55">
        <f>B52/$O$2</f>
        <v>0.99239867507083601</v>
      </c>
      <c r="E52" s="56">
        <f t="shared" si="2"/>
        <v>54660.553114932765</v>
      </c>
      <c r="F52" s="57">
        <f t="shared" si="3"/>
        <v>15647.707472032747</v>
      </c>
      <c r="G52" s="57">
        <f t="shared" si="4"/>
        <v>13004.281880966671</v>
      </c>
      <c r="H52" s="55">
        <f t="shared" si="5"/>
        <v>1.4015526439726349E-3</v>
      </c>
      <c r="I52" s="58">
        <f t="shared" si="6"/>
        <v>241791.11912249008</v>
      </c>
      <c r="J52" s="57">
        <f t="shared" si="7"/>
        <v>13004.281880966671</v>
      </c>
      <c r="K52" s="55">
        <f t="shared" si="0"/>
        <v>6.1997722851920532E-3</v>
      </c>
      <c r="L52" s="59">
        <f>B52+E52+I52</f>
        <v>39000000.00000003</v>
      </c>
      <c r="M52" s="1"/>
    </row>
    <row r="53" spans="1:13" x14ac:dyDescent="0.25">
      <c r="A53" s="3">
        <v>50</v>
      </c>
      <c r="B53" s="53">
        <f>B52-C53</f>
        <v>38687112.074434161</v>
      </c>
      <c r="C53" s="54">
        <f t="shared" si="1"/>
        <v>16436.253328439194</v>
      </c>
      <c r="D53" s="55">
        <f>B53/$O$2</f>
        <v>0.99197723267779903</v>
      </c>
      <c r="E53" s="56">
        <f t="shared" si="2"/>
        <v>57431.668164638766</v>
      </c>
      <c r="F53" s="57">
        <f t="shared" si="3"/>
        <v>16436.253328439194</v>
      </c>
      <c r="G53" s="57">
        <f t="shared" si="4"/>
        <v>13665.138278733191</v>
      </c>
      <c r="H53" s="55">
        <f t="shared" si="5"/>
        <v>1.4726068760163786E-3</v>
      </c>
      <c r="I53" s="58">
        <f t="shared" si="6"/>
        <v>255456.25740122327</v>
      </c>
      <c r="J53" s="57">
        <f t="shared" si="7"/>
        <v>13665.138278733191</v>
      </c>
      <c r="K53" s="55">
        <f t="shared" si="0"/>
        <v>6.5501604461852122E-3</v>
      </c>
      <c r="L53" s="59">
        <f>B53+E53+I53</f>
        <v>39000000.000000022</v>
      </c>
      <c r="M53" s="1"/>
    </row>
    <row r="54" spans="1:13" x14ac:dyDescent="0.25">
      <c r="A54" s="3">
        <v>51</v>
      </c>
      <c r="B54" s="53">
        <f>B53-C54</f>
        <v>38669849.889536187</v>
      </c>
      <c r="C54" s="54">
        <f t="shared" si="1"/>
        <v>17262.184897970488</v>
      </c>
      <c r="D54" s="55">
        <f>B54/$O$2</f>
        <v>0.99153461255220987</v>
      </c>
      <c r="E54" s="56">
        <f t="shared" si="2"/>
        <v>60335.936021449561</v>
      </c>
      <c r="F54" s="57">
        <f t="shared" si="3"/>
        <v>17262.184897970488</v>
      </c>
      <c r="G54" s="57">
        <f t="shared" si="4"/>
        <v>14357.917041159692</v>
      </c>
      <c r="H54" s="55">
        <f t="shared" si="5"/>
        <v>1.5470752826012707E-3</v>
      </c>
      <c r="I54" s="58">
        <f t="shared" si="6"/>
        <v>269814.17444238294</v>
      </c>
      <c r="J54" s="57">
        <f t="shared" si="7"/>
        <v>14357.917041159692</v>
      </c>
      <c r="K54" s="55">
        <f t="shared" si="0"/>
        <v>6.9183121651893061E-3</v>
      </c>
      <c r="L54" s="59">
        <f>B54+E54+I54</f>
        <v>39000000.000000015</v>
      </c>
      <c r="M54" s="1"/>
    </row>
    <row r="55" spans="1:13" x14ac:dyDescent="0.25">
      <c r="A55" s="3">
        <v>52</v>
      </c>
      <c r="B55" s="53">
        <f>B54-C55</f>
        <v>38651722.863345549</v>
      </c>
      <c r="C55" s="54">
        <f t="shared" si="1"/>
        <v>18127.026190638884</v>
      </c>
      <c r="D55" s="55">
        <f>B55/$O$2</f>
        <v>0.99106981700886021</v>
      </c>
      <c r="E55" s="56">
        <f t="shared" si="2"/>
        <v>63378.978206726053</v>
      </c>
      <c r="F55" s="57">
        <f t="shared" si="3"/>
        <v>18127.026190638884</v>
      </c>
      <c r="G55" s="57">
        <f t="shared" si="4"/>
        <v>15083.98400536239</v>
      </c>
      <c r="H55" s="55">
        <f t="shared" si="5"/>
        <v>1.6251020053006681E-3</v>
      </c>
      <c r="I55" s="58">
        <f t="shared" si="6"/>
        <v>284898.15844774531</v>
      </c>
      <c r="J55" s="57">
        <f t="shared" si="7"/>
        <v>15083.98400536239</v>
      </c>
      <c r="K55" s="55">
        <f t="shared" si="0"/>
        <v>7.3050809858396237E-3</v>
      </c>
      <c r="L55" s="59">
        <f>B55+E55+I55</f>
        <v>39000000.000000015</v>
      </c>
      <c r="M55" s="1"/>
    </row>
    <row r="56" spans="1:13" x14ac:dyDescent="0.25">
      <c r="A56" s="3">
        <v>53</v>
      </c>
      <c r="B56" s="53">
        <f>B55-C56</f>
        <v>38632690.526668482</v>
      </c>
      <c r="C56" s="54">
        <f t="shared" si="1"/>
        <v>19032.336677065203</v>
      </c>
      <c r="D56" s="55">
        <f>B56/$O$2</f>
        <v>0.99058180837611487</v>
      </c>
      <c r="E56" s="56">
        <f t="shared" si="2"/>
        <v>66566.570332109754</v>
      </c>
      <c r="F56" s="57">
        <f t="shared" si="3"/>
        <v>19032.336677065203</v>
      </c>
      <c r="G56" s="57">
        <f t="shared" si="4"/>
        <v>15844.744551681513</v>
      </c>
      <c r="H56" s="55">
        <f t="shared" si="5"/>
        <v>1.7068351367207628E-3</v>
      </c>
      <c r="I56" s="58">
        <f t="shared" si="6"/>
        <v>300742.90299942682</v>
      </c>
      <c r="J56" s="57">
        <f t="shared" si="7"/>
        <v>15844.744551681513</v>
      </c>
      <c r="K56" s="55">
        <f t="shared" si="0"/>
        <v>7.7113564871647902E-3</v>
      </c>
      <c r="L56" s="59">
        <f>B56+E56+I56</f>
        <v>39000000.000000015</v>
      </c>
      <c r="M56" s="1"/>
    </row>
    <row r="57" spans="1:13" x14ac:dyDescent="0.25">
      <c r="A57" s="3">
        <v>54</v>
      </c>
      <c r="B57" s="53">
        <f>B56-C57</f>
        <v>38612710.817682534</v>
      </c>
      <c r="C57" s="54">
        <f t="shared" si="1"/>
        <v>19979.708985944064</v>
      </c>
      <c r="D57" s="55">
        <f>B57/$O$2</f>
        <v>0.99006950814570605</v>
      </c>
      <c r="E57" s="56">
        <f t="shared" si="2"/>
        <v>69904.636735026375</v>
      </c>
      <c r="F57" s="57">
        <f t="shared" si="3"/>
        <v>19979.708985944064</v>
      </c>
      <c r="G57" s="57">
        <f t="shared" si="4"/>
        <v>16641.642583027438</v>
      </c>
      <c r="H57" s="55">
        <f t="shared" si="5"/>
        <v>1.7924265829493942E-3</v>
      </c>
      <c r="I57" s="58">
        <f t="shared" si="6"/>
        <v>317384.54558245424</v>
      </c>
      <c r="J57" s="57">
        <f t="shared" si="7"/>
        <v>16641.642583027438</v>
      </c>
      <c r="K57" s="55">
        <f t="shared" si="0"/>
        <v>8.1380652713449811E-3</v>
      </c>
      <c r="L57" s="59">
        <f>B57+E57+I57</f>
        <v>39000000.000000015</v>
      </c>
      <c r="M57" s="1"/>
    </row>
    <row r="58" spans="1:13" x14ac:dyDescent="0.25">
      <c r="A58" s="3">
        <v>55</v>
      </c>
      <c r="B58" s="53">
        <f>B57-C58</f>
        <v>38591740.051541798</v>
      </c>
      <c r="C58" s="54">
        <f t="shared" si="1"/>
        <v>20970.766140733602</v>
      </c>
      <c r="D58" s="55">
        <f>B58/$O$2</f>
        <v>0.98953179619337939</v>
      </c>
      <c r="E58" s="56">
        <f t="shared" si="2"/>
        <v>73399.24369200338</v>
      </c>
      <c r="F58" s="57">
        <f t="shared" si="3"/>
        <v>20970.766140733602</v>
      </c>
      <c r="G58" s="57">
        <f t="shared" si="4"/>
        <v>17476.159183756594</v>
      </c>
      <c r="H58" s="55">
        <f t="shared" si="5"/>
        <v>1.8820318895385482E-3</v>
      </c>
      <c r="I58" s="58">
        <f t="shared" si="6"/>
        <v>334860.70476621087</v>
      </c>
      <c r="J58" s="57">
        <f t="shared" si="7"/>
        <v>17476.159183756594</v>
      </c>
      <c r="K58" s="55">
        <f t="shared" si="0"/>
        <v>8.5861719170823303E-3</v>
      </c>
      <c r="L58" s="59">
        <f>B58+E58+I58</f>
        <v>39000000.000000015</v>
      </c>
      <c r="M58" s="1"/>
    </row>
    <row r="59" spans="1:13" x14ac:dyDescent="0.25">
      <c r="A59" s="3">
        <v>56</v>
      </c>
      <c r="B59" s="53">
        <f>B58-C59</f>
        <v>38569732.89325051</v>
      </c>
      <c r="C59" s="54">
        <f t="shared" si="1"/>
        <v>22007.158291284453</v>
      </c>
      <c r="D59" s="55">
        <f>B59/$O$2</f>
        <v>0.98896751008334638</v>
      </c>
      <c r="E59" s="56">
        <f t="shared" si="2"/>
        <v>77056.591060286984</v>
      </c>
      <c r="F59" s="57">
        <f t="shared" si="3"/>
        <v>22007.158291284453</v>
      </c>
      <c r="G59" s="57">
        <f t="shared" si="4"/>
        <v>18349.810923000845</v>
      </c>
      <c r="H59" s="55">
        <f t="shared" si="5"/>
        <v>1.9758100271868458E-3</v>
      </c>
      <c r="I59" s="58">
        <f t="shared" si="6"/>
        <v>353210.51568921172</v>
      </c>
      <c r="J59" s="57">
        <f t="shared" si="7"/>
        <v>18349.810923000845</v>
      </c>
      <c r="K59" s="55">
        <f t="shared" si="0"/>
        <v>9.0566798894669669E-3</v>
      </c>
      <c r="L59" s="59">
        <f>B59+E59+I59</f>
        <v>39000000.000000007</v>
      </c>
      <c r="M59" s="1"/>
    </row>
    <row r="60" spans="1:13" x14ac:dyDescent="0.25">
      <c r="A60" s="3">
        <v>57</v>
      </c>
      <c r="B60" s="53">
        <f>B59-C60</f>
        <v>38546642.334356599</v>
      </c>
      <c r="C60" s="54">
        <f t="shared" si="1"/>
        <v>23090.558893910009</v>
      </c>
      <c r="D60" s="55">
        <f>B60/$O$2</f>
        <v>0.98837544447068204</v>
      </c>
      <c r="E60" s="56">
        <f t="shared" si="2"/>
        <v>80883.002189125255</v>
      </c>
      <c r="F60" s="57">
        <f t="shared" si="3"/>
        <v>23090.558893910009</v>
      </c>
      <c r="G60" s="57">
        <f t="shared" si="4"/>
        <v>19264.147765071746</v>
      </c>
      <c r="H60" s="55">
        <f t="shared" si="5"/>
        <v>2.0739231330544937E-3</v>
      </c>
      <c r="I60" s="58">
        <f t="shared" si="6"/>
        <v>372474.66345428349</v>
      </c>
      <c r="J60" s="57">
        <f t="shared" si="7"/>
        <v>19264.147765071746</v>
      </c>
      <c r="K60" s="55">
        <f t="shared" si="0"/>
        <v>9.5506323962636797E-3</v>
      </c>
      <c r="L60" s="59">
        <f>B60+E60+I60</f>
        <v>39000000.000000007</v>
      </c>
      <c r="M60" s="1"/>
    </row>
    <row r="61" spans="1:13" x14ac:dyDescent="0.25">
      <c r="A61" s="3">
        <v>58</v>
      </c>
      <c r="B61" s="53">
        <f>B60-C61</f>
        <v>38522419.67406524</v>
      </c>
      <c r="C61" s="54">
        <f t="shared" si="1"/>
        <v>24222.660291356344</v>
      </c>
      <c r="D61" s="55">
        <f>B61/$O$2</f>
        <v>0.98775435061705741</v>
      </c>
      <c r="E61" s="56">
        <f t="shared" si="2"/>
        <v>84884.911933200288</v>
      </c>
      <c r="F61" s="57">
        <f t="shared" si="3"/>
        <v>24222.660291356344</v>
      </c>
      <c r="G61" s="57">
        <f t="shared" si="4"/>
        <v>20220.750547281314</v>
      </c>
      <c r="H61" s="55">
        <f t="shared" si="5"/>
        <v>2.1765362034153919E-3</v>
      </c>
      <c r="I61" s="58">
        <f t="shared" si="6"/>
        <v>392695.41400156479</v>
      </c>
      <c r="J61" s="57">
        <f t="shared" si="7"/>
        <v>20220.750547281314</v>
      </c>
      <c r="K61" s="55">
        <f t="shared" si="0"/>
        <v>1.0069113179527302E-2</v>
      </c>
      <c r="L61" s="59">
        <f>B61+E61+I61</f>
        <v>39000000</v>
      </c>
      <c r="M61" s="1"/>
    </row>
    <row r="62" spans="1:13" x14ac:dyDescent="0.25">
      <c r="A62" s="3">
        <v>59</v>
      </c>
      <c r="B62" s="53">
        <f>B61-C62</f>
        <v>38497014.50542292</v>
      </c>
      <c r="C62" s="54">
        <f t="shared" si="1"/>
        <v>25405.168642320601</v>
      </c>
      <c r="D62" s="55">
        <f>B62/$O$2</f>
        <v>0.98710293603648513</v>
      </c>
      <c r="E62" s="56">
        <f t="shared" si="2"/>
        <v>89068.852592220821</v>
      </c>
      <c r="F62" s="57">
        <f t="shared" si="3"/>
        <v>25405.168642320601</v>
      </c>
      <c r="G62" s="57">
        <f t="shared" si="4"/>
        <v>21221.227983300072</v>
      </c>
      <c r="H62" s="55">
        <f t="shared" si="5"/>
        <v>2.2838167331338671E-3</v>
      </c>
      <c r="I62" s="58">
        <f t="shared" si="6"/>
        <v>413916.64198486484</v>
      </c>
      <c r="J62" s="57">
        <f t="shared" si="7"/>
        <v>21221.227983300072</v>
      </c>
      <c r="K62" s="55">
        <f t="shared" si="0"/>
        <v>1.0613247230381149E-2</v>
      </c>
      <c r="L62" s="59">
        <f>B62+E62+I62</f>
        <v>39000000.000000007</v>
      </c>
      <c r="M62" s="1"/>
    </row>
    <row r="63" spans="1:13" x14ac:dyDescent="0.25">
      <c r="A63" s="3">
        <v>60</v>
      </c>
      <c r="B63" s="53">
        <f>B62-C63</f>
        <v>38470374.707274258</v>
      </c>
      <c r="C63" s="54">
        <f t="shared" si="1"/>
        <v>26639.798148664166</v>
      </c>
      <c r="D63" s="55">
        <f>B63/$O$2</f>
        <v>0.98641986428908357</v>
      </c>
      <c r="E63" s="56">
        <f t="shared" si="2"/>
        <v>93441.437592829781</v>
      </c>
      <c r="F63" s="57">
        <f t="shared" si="3"/>
        <v>26639.798148664166</v>
      </c>
      <c r="G63" s="57">
        <f t="shared" si="4"/>
        <v>22267.213148055205</v>
      </c>
      <c r="H63" s="55">
        <f t="shared" si="5"/>
        <v>2.3959342972520456E-3</v>
      </c>
      <c r="I63" s="58">
        <f t="shared" si="6"/>
        <v>436183.85513292003</v>
      </c>
      <c r="J63" s="57">
        <f t="shared" si="7"/>
        <v>22267.213148055205</v>
      </c>
      <c r="K63" s="55">
        <f t="shared" si="0"/>
        <v>1.1184201413664616E-2</v>
      </c>
      <c r="L63" s="59">
        <f>B63+E63+I63</f>
        <v>39000000.000000007</v>
      </c>
      <c r="M63" s="1"/>
    </row>
    <row r="64" spans="1:13" x14ac:dyDescent="0.25">
      <c r="A64" s="3">
        <v>61</v>
      </c>
      <c r="B64" s="53">
        <f>B63-C64</f>
        <v>38442446.4427469</v>
      </c>
      <c r="C64" s="54">
        <f t="shared" si="1"/>
        <v>27928.264527356692</v>
      </c>
      <c r="D64" s="55">
        <f>B64/$O$2</f>
        <v>0.98570375494222817</v>
      </c>
      <c r="E64" s="56">
        <f t="shared" si="2"/>
        <v>98009.342721979017</v>
      </c>
      <c r="F64" s="57">
        <f t="shared" si="3"/>
        <v>27928.264527356692</v>
      </c>
      <c r="G64" s="57">
        <f t="shared" si="4"/>
        <v>23360.359398207445</v>
      </c>
      <c r="H64" s="55">
        <f t="shared" si="5"/>
        <v>2.5130600697943336E-3</v>
      </c>
      <c r="I64" s="58">
        <f t="shared" si="6"/>
        <v>459544.21453112748</v>
      </c>
      <c r="J64" s="57">
        <f t="shared" si="7"/>
        <v>23360.359398207445</v>
      </c>
      <c r="K64" s="55">
        <f t="shared" si="0"/>
        <v>1.1783184987977627E-2</v>
      </c>
      <c r="L64" s="59">
        <f>B64+E64+I64</f>
        <v>39000000.000000007</v>
      </c>
      <c r="M64" s="1"/>
    </row>
    <row r="65" spans="1:13" x14ac:dyDescent="0.25">
      <c r="A65" s="3">
        <v>62</v>
      </c>
      <c r="B65" s="53">
        <f>B64-C65</f>
        <v>38413174.165073335</v>
      </c>
      <c r="C65" s="54">
        <f t="shared" si="1"/>
        <v>29272.27767356376</v>
      </c>
      <c r="D65" s="55">
        <f>B65/$O$2</f>
        <v>0.9849531837198291</v>
      </c>
      <c r="E65" s="56">
        <f t="shared" si="2"/>
        <v>102779.28471504802</v>
      </c>
      <c r="F65" s="57">
        <f t="shared" si="3"/>
        <v>29272.27767356376</v>
      </c>
      <c r="G65" s="57">
        <f t="shared" si="4"/>
        <v>24502.335680494754</v>
      </c>
      <c r="H65" s="55">
        <f t="shared" si="5"/>
        <v>2.6353662747448212E-3</v>
      </c>
      <c r="I65" s="58">
        <f t="shared" si="6"/>
        <v>484046.55021162226</v>
      </c>
      <c r="J65" s="57">
        <f t="shared" si="7"/>
        <v>24502.335680494754</v>
      </c>
      <c r="K65" s="55">
        <f t="shared" si="0"/>
        <v>1.2411450005426213E-2</v>
      </c>
      <c r="L65" s="59">
        <f>B65+E65+I65</f>
        <v>39000000.000000007</v>
      </c>
      <c r="M65" s="1"/>
    </row>
    <row r="66" spans="1:13" x14ac:dyDescent="0.25">
      <c r="A66" s="3">
        <v>63</v>
      </c>
      <c r="B66" s="53">
        <f>B65-C66</f>
        <v>38382500.63161207</v>
      </c>
      <c r="C66" s="54">
        <f t="shared" si="1"/>
        <v>30673.533461261595</v>
      </c>
      <c r="D66" s="55">
        <f>B66/$O$2</f>
        <v>0.98416668286184794</v>
      </c>
      <c r="E66" s="56">
        <f t="shared" si="2"/>
        <v>107757.9969975476</v>
      </c>
      <c r="F66" s="57">
        <f t="shared" si="3"/>
        <v>30673.533461261595</v>
      </c>
      <c r="G66" s="57">
        <f t="shared" si="4"/>
        <v>25694.821178762006</v>
      </c>
      <c r="H66" s="55">
        <f t="shared" si="5"/>
        <v>2.7630255640396818E-3</v>
      </c>
      <c r="I66" s="58">
        <f t="shared" si="6"/>
        <v>509741.37139038427</v>
      </c>
      <c r="J66" s="57">
        <f t="shared" si="7"/>
        <v>25694.821178762006</v>
      </c>
      <c r="K66" s="55">
        <f t="shared" si="0"/>
        <v>1.3070291574112417E-2</v>
      </c>
      <c r="L66" s="59">
        <f>B66+E66+I66</f>
        <v>39000000.000000007</v>
      </c>
      <c r="M66" s="1"/>
    </row>
    <row r="67" spans="1:13" x14ac:dyDescent="0.25">
      <c r="A67" s="3">
        <v>64</v>
      </c>
      <c r="B67" s="53">
        <f>B66-C67</f>
        <v>38350366.926983625</v>
      </c>
      <c r="C67" s="54">
        <f t="shared" si="1"/>
        <v>32133.704628444753</v>
      </c>
      <c r="D67" s="55">
        <f>B67/$O$2</f>
        <v>0.98334274171752889</v>
      </c>
      <c r="E67" s="56">
        <f t="shared" si="2"/>
        <v>112952.20237660545</v>
      </c>
      <c r="F67" s="57">
        <f t="shared" si="3"/>
        <v>32133.704628444753</v>
      </c>
      <c r="G67" s="57">
        <f t="shared" si="4"/>
        <v>26939.499249386899</v>
      </c>
      <c r="H67" s="55">
        <f t="shared" si="5"/>
        <v>2.8962103173488575E-3</v>
      </c>
      <c r="I67" s="58">
        <f t="shared" si="6"/>
        <v>536680.87063977122</v>
      </c>
      <c r="J67" s="57">
        <f t="shared" si="7"/>
        <v>26939.499249386899</v>
      </c>
      <c r="K67" s="55">
        <f t="shared" si="0"/>
        <v>1.376104796512234E-2</v>
      </c>
      <c r="L67" s="59">
        <f>B67+E67+I67</f>
        <v>39000000</v>
      </c>
      <c r="M67" s="1"/>
    </row>
    <row r="68" spans="1:13" x14ac:dyDescent="0.25">
      <c r="A68" s="3">
        <v>65</v>
      </c>
      <c r="B68" s="53">
        <f>B67-C68</f>
        <v>38316712.496288106</v>
      </c>
      <c r="C68" s="54">
        <f t="shared" si="1"/>
        <v>33654.430695517447</v>
      </c>
      <c r="D68" s="55">
        <f>B68/$O$2</f>
        <v>0.98247980759713094</v>
      </c>
      <c r="E68" s="56">
        <f t="shared" si="2"/>
        <v>118368.58247797153</v>
      </c>
      <c r="F68" s="57">
        <f t="shared" si="3"/>
        <v>33654.430695517447</v>
      </c>
      <c r="G68" s="57">
        <f t="shared" si="4"/>
        <v>28238.050594151362</v>
      </c>
      <c r="H68" s="55">
        <f t="shared" si="5"/>
        <v>3.0350918584095264E-3</v>
      </c>
      <c r="I68" s="58">
        <f t="shared" si="6"/>
        <v>564918.92123392259</v>
      </c>
      <c r="J68" s="57">
        <f t="shared" si="7"/>
        <v>28238.050594151362</v>
      </c>
      <c r="K68" s="55">
        <f t="shared" ref="K68:K131" si="8">I68/$O$2</f>
        <v>1.4485100544459553E-2</v>
      </c>
      <c r="L68" s="59">
        <f>B68+E68+I68</f>
        <v>39000000</v>
      </c>
      <c r="M68" s="1"/>
    </row>
    <row r="69" spans="1:13" x14ac:dyDescent="0.25">
      <c r="A69" s="3">
        <v>66</v>
      </c>
      <c r="B69" s="53">
        <f>B68-C69</f>
        <v>38281475.189420141</v>
      </c>
      <c r="C69" s="54">
        <f t="shared" ref="C69:C132" si="9">$O$3*D68*E68</f>
        <v>35237.306867966283</v>
      </c>
      <c r="D69" s="55">
        <f>B69/$O$2</f>
        <v>0.98157628690820875</v>
      </c>
      <c r="E69" s="56">
        <f t="shared" ref="E69:E132" si="10">E68+F69-G69</f>
        <v>124013.74372644493</v>
      </c>
      <c r="F69" s="57">
        <f t="shared" ref="F69:F132" si="11">($O$3*D68*E68)</f>
        <v>35237.306867966283</v>
      </c>
      <c r="G69" s="57">
        <f t="shared" ref="G69:G132" si="12">$O$5*E68</f>
        <v>29592.145619492883</v>
      </c>
      <c r="H69" s="55">
        <f t="shared" ref="H69:H132" si="13">E69/$O$2</f>
        <v>3.1798395827293572E-3</v>
      </c>
      <c r="I69" s="58">
        <f t="shared" ref="I69:I132" si="14">I68+J69</f>
        <v>594511.06685341545</v>
      </c>
      <c r="J69" s="57">
        <f t="shared" ref="J69:J132" si="15">$O$5*E68</f>
        <v>29592.145619492883</v>
      </c>
      <c r="K69" s="55">
        <f t="shared" si="8"/>
        <v>1.5243873509061935E-2</v>
      </c>
      <c r="L69" s="59">
        <f>B69+E69+I69</f>
        <v>39000000.000000007</v>
      </c>
      <c r="M69" s="1"/>
    </row>
    <row r="70" spans="1:13" x14ac:dyDescent="0.25">
      <c r="A70" s="3">
        <v>67</v>
      </c>
      <c r="B70" s="53">
        <f>B69-C70</f>
        <v>38244591.317542084</v>
      </c>
      <c r="C70" s="54">
        <f t="shared" si="9"/>
        <v>36883.871878054764</v>
      </c>
      <c r="D70" s="55">
        <f>B70/$O$2</f>
        <v>0.98063054660364313</v>
      </c>
      <c r="E70" s="56">
        <f t="shared" si="10"/>
        <v>129894.17967288848</v>
      </c>
      <c r="F70" s="57">
        <f t="shared" si="11"/>
        <v>36883.871878054764</v>
      </c>
      <c r="G70" s="57">
        <f t="shared" si="12"/>
        <v>31003.435931611231</v>
      </c>
      <c r="H70" s="55">
        <f t="shared" si="13"/>
        <v>3.3306199916125251E-3</v>
      </c>
      <c r="I70" s="58">
        <f t="shared" si="14"/>
        <v>625514.50278502668</v>
      </c>
      <c r="J70" s="57">
        <f t="shared" si="15"/>
        <v>31003.435931611231</v>
      </c>
      <c r="K70" s="55">
        <f t="shared" si="8"/>
        <v>1.6038833404744275E-2</v>
      </c>
      <c r="L70" s="59">
        <f>B70+E70+I70</f>
        <v>39000000</v>
      </c>
      <c r="M70" s="1"/>
    </row>
    <row r="71" spans="1:13" x14ac:dyDescent="0.25">
      <c r="A71" s="3">
        <v>68</v>
      </c>
      <c r="B71" s="53">
        <f>B70-C71</f>
        <v>38205995.72281687</v>
      </c>
      <c r="C71" s="54">
        <f t="shared" si="9"/>
        <v>38595.59472521671</v>
      </c>
      <c r="D71" s="55">
        <f>B71/$O$2</f>
        <v>0.9796409159696633</v>
      </c>
      <c r="E71" s="56">
        <f t="shared" si="10"/>
        <v>136016.22947988307</v>
      </c>
      <c r="F71" s="57">
        <f t="shared" si="11"/>
        <v>38595.59472521671</v>
      </c>
      <c r="G71" s="57">
        <f t="shared" si="12"/>
        <v>32473.54491822212</v>
      </c>
      <c r="H71" s="55">
        <f t="shared" si="13"/>
        <v>3.4875956276893094E-3</v>
      </c>
      <c r="I71" s="58">
        <f t="shared" si="14"/>
        <v>657988.0477032488</v>
      </c>
      <c r="J71" s="57">
        <f t="shared" si="15"/>
        <v>32473.54491822212</v>
      </c>
      <c r="K71" s="55">
        <f t="shared" si="8"/>
        <v>1.6871488402647405E-2</v>
      </c>
      <c r="L71" s="59">
        <f>B71+E71+I71</f>
        <v>39000000.000000007</v>
      </c>
      <c r="M71" s="1"/>
    </row>
    <row r="72" spans="1:13" x14ac:dyDescent="0.25">
      <c r="A72" s="3">
        <v>69</v>
      </c>
      <c r="B72" s="53">
        <f>B71-C72</f>
        <v>38165621.862535641</v>
      </c>
      <c r="C72" s="54">
        <f t="shared" si="9"/>
        <v>40373.860281227011</v>
      </c>
      <c r="D72" s="55">
        <f>B72/$O$2</f>
        <v>0.97860568878296517</v>
      </c>
      <c r="E72" s="56">
        <f t="shared" si="10"/>
        <v>142386.03239113931</v>
      </c>
      <c r="F72" s="57">
        <f t="shared" si="11"/>
        <v>40373.860281227011</v>
      </c>
      <c r="G72" s="57">
        <f t="shared" si="12"/>
        <v>34004.057369970767</v>
      </c>
      <c r="H72" s="55">
        <f t="shared" si="13"/>
        <v>3.6509239074651104E-3</v>
      </c>
      <c r="I72" s="58">
        <f t="shared" si="14"/>
        <v>691992.10507321951</v>
      </c>
      <c r="J72" s="57">
        <f t="shared" si="15"/>
        <v>34004.057369970767</v>
      </c>
      <c r="K72" s="55">
        <f t="shared" si="8"/>
        <v>1.774338730956973E-2</v>
      </c>
      <c r="L72" s="59">
        <f>B72+E72+I72</f>
        <v>39000000</v>
      </c>
      <c r="M72" s="1"/>
    </row>
    <row r="73" spans="1:13" x14ac:dyDescent="0.25">
      <c r="A73" s="3">
        <v>70</v>
      </c>
      <c r="B73" s="53">
        <f>B72-C73</f>
        <v>38123401.908801377</v>
      </c>
      <c r="C73" s="54">
        <f t="shared" si="9"/>
        <v>42219.953734264956</v>
      </c>
      <c r="D73" s="55">
        <f>B73/$O$2</f>
        <v>0.97752312586670198</v>
      </c>
      <c r="E73" s="56">
        <f t="shared" si="10"/>
        <v>149009.47802761942</v>
      </c>
      <c r="F73" s="57">
        <f t="shared" si="11"/>
        <v>42219.953734264956</v>
      </c>
      <c r="G73" s="57">
        <f t="shared" si="12"/>
        <v>35596.508097784827</v>
      </c>
      <c r="H73" s="55">
        <f t="shared" si="13"/>
        <v>3.8207558468620366E-3</v>
      </c>
      <c r="I73" s="58">
        <f t="shared" si="14"/>
        <v>727588.61317100434</v>
      </c>
      <c r="J73" s="57">
        <f t="shared" si="15"/>
        <v>35596.508097784827</v>
      </c>
      <c r="K73" s="55">
        <f t="shared" si="8"/>
        <v>1.865611828643601E-2</v>
      </c>
      <c r="L73" s="59">
        <f>B73+E73+I73</f>
        <v>39000000</v>
      </c>
      <c r="M73" s="1"/>
    </row>
    <row r="74" spans="1:13" x14ac:dyDescent="0.25">
      <c r="A74" s="3">
        <v>71</v>
      </c>
      <c r="B74" s="53">
        <f>B73-C74</f>
        <v>38079266.864945546</v>
      </c>
      <c r="C74" s="54">
        <f t="shared" si="9"/>
        <v>44135.043855833232</v>
      </c>
      <c r="D74" s="55">
        <f>B74/$O$2</f>
        <v>0.97639145807552685</v>
      </c>
      <c r="E74" s="56">
        <f t="shared" si="10"/>
        <v>155892.15237654781</v>
      </c>
      <c r="F74" s="57">
        <f t="shared" si="11"/>
        <v>44135.043855833232</v>
      </c>
      <c r="G74" s="57">
        <f t="shared" si="12"/>
        <v>37252.369506904855</v>
      </c>
      <c r="H74" s="55">
        <f t="shared" si="13"/>
        <v>3.9972346763217387E-3</v>
      </c>
      <c r="I74" s="58">
        <f t="shared" si="14"/>
        <v>764840.9826779092</v>
      </c>
      <c r="J74" s="57">
        <f t="shared" si="15"/>
        <v>37252.369506904855</v>
      </c>
      <c r="K74" s="55">
        <f t="shared" si="8"/>
        <v>1.9611307248151518E-2</v>
      </c>
      <c r="L74" s="59">
        <f>B74+E74+I74</f>
        <v>39000000</v>
      </c>
      <c r="M74" s="1"/>
    </row>
    <row r="75" spans="1:13" x14ac:dyDescent="0.25">
      <c r="A75" s="3">
        <v>72</v>
      </c>
      <c r="B75" s="53">
        <f>B74-C75</f>
        <v>38033146.699859217</v>
      </c>
      <c r="C75" s="54">
        <f t="shared" si="9"/>
        <v>46120.165086325331</v>
      </c>
      <c r="D75" s="55">
        <f>B75/$O$2</f>
        <v>0.97520888973997988</v>
      </c>
      <c r="E75" s="56">
        <f t="shared" si="10"/>
        <v>163039.27936873617</v>
      </c>
      <c r="F75" s="57">
        <f t="shared" si="11"/>
        <v>46120.165086325331</v>
      </c>
      <c r="G75" s="57">
        <f t="shared" si="12"/>
        <v>38973.038094136951</v>
      </c>
      <c r="H75" s="55">
        <f t="shared" si="13"/>
        <v>4.1804943427881068E-3</v>
      </c>
      <c r="I75" s="58">
        <f t="shared" si="14"/>
        <v>803814.02077204618</v>
      </c>
      <c r="J75" s="57">
        <f t="shared" si="15"/>
        <v>38973.038094136951</v>
      </c>
      <c r="K75" s="55">
        <f t="shared" si="8"/>
        <v>2.0610615917231952E-2</v>
      </c>
      <c r="L75" s="59">
        <f>B75+E75+I75</f>
        <v>39000000</v>
      </c>
      <c r="M75" s="1"/>
    </row>
    <row r="76" spans="1:13" x14ac:dyDescent="0.25">
      <c r="A76" s="3">
        <v>73</v>
      </c>
      <c r="B76" s="53">
        <f>B75-C76</f>
        <v>37984970.501410209</v>
      </c>
      <c r="C76" s="54">
        <f t="shared" si="9"/>
        <v>48176.198449009054</v>
      </c>
      <c r="D76" s="55">
        <f>B76/$O$2</f>
        <v>0.97397360260026178</v>
      </c>
      <c r="E76" s="56">
        <f t="shared" si="10"/>
        <v>170455.65797556119</v>
      </c>
      <c r="F76" s="57">
        <f t="shared" si="11"/>
        <v>48176.198449009054</v>
      </c>
      <c r="G76" s="57">
        <f t="shared" si="12"/>
        <v>40759.819842184042</v>
      </c>
      <c r="H76" s="55">
        <f t="shared" si="13"/>
        <v>4.3706578968092614E-3</v>
      </c>
      <c r="I76" s="58">
        <f t="shared" si="14"/>
        <v>844573.84061423026</v>
      </c>
      <c r="J76" s="57">
        <f t="shared" si="15"/>
        <v>40759.819842184042</v>
      </c>
      <c r="K76" s="55">
        <f t="shared" si="8"/>
        <v>2.165573950292898E-2</v>
      </c>
      <c r="L76" s="59">
        <f>B76+E76+I76</f>
        <v>39000000</v>
      </c>
      <c r="M76" s="1"/>
    </row>
    <row r="77" spans="1:13" x14ac:dyDescent="0.25">
      <c r="A77" s="3">
        <v>74</v>
      </c>
      <c r="B77" s="53">
        <f>B76-C77</f>
        <v>37934666.650091745</v>
      </c>
      <c r="C77" s="54">
        <f t="shared" si="9"/>
        <v>50303.851318462781</v>
      </c>
      <c r="D77" s="55">
        <f>B77/$O$2</f>
        <v>0.97268376025876269</v>
      </c>
      <c r="E77" s="56">
        <f t="shared" si="10"/>
        <v>178145.59480013367</v>
      </c>
      <c r="F77" s="57">
        <f t="shared" si="11"/>
        <v>50303.851318462781</v>
      </c>
      <c r="G77" s="57">
        <f t="shared" si="12"/>
        <v>42613.914493890297</v>
      </c>
      <c r="H77" s="55">
        <f t="shared" si="13"/>
        <v>4.5678357641059913E-3</v>
      </c>
      <c r="I77" s="58">
        <f t="shared" si="14"/>
        <v>887187.7551081205</v>
      </c>
      <c r="J77" s="57">
        <f t="shared" si="15"/>
        <v>42613.914493890297</v>
      </c>
      <c r="K77" s="55">
        <f t="shared" si="8"/>
        <v>2.2748403977131296E-2</v>
      </c>
      <c r="L77" s="59">
        <f>B77+E77+I77</f>
        <v>39000000</v>
      </c>
      <c r="M77" s="1"/>
    </row>
    <row r="78" spans="1:13" x14ac:dyDescent="0.25">
      <c r="A78" s="3">
        <v>75</v>
      </c>
      <c r="B78" s="53">
        <f>B77-C78</f>
        <v>37882163.014003552</v>
      </c>
      <c r="C78" s="54">
        <f t="shared" si="9"/>
        <v>52503.636088189553</v>
      </c>
      <c r="D78" s="55">
        <f>B78/$O$2</f>
        <v>0.97133751317957828</v>
      </c>
      <c r="E78" s="56">
        <f t="shared" si="10"/>
        <v>186112.83218828979</v>
      </c>
      <c r="F78" s="57">
        <f t="shared" si="11"/>
        <v>52503.636088189553</v>
      </c>
      <c r="G78" s="57">
        <f t="shared" si="12"/>
        <v>44536.398700033416</v>
      </c>
      <c r="H78" s="55">
        <f t="shared" si="13"/>
        <v>4.7721239022638405E-3</v>
      </c>
      <c r="I78" s="58">
        <f t="shared" si="14"/>
        <v>931724.15380815393</v>
      </c>
      <c r="J78" s="57">
        <f t="shared" si="15"/>
        <v>44536.398700033416</v>
      </c>
      <c r="K78" s="55">
        <f t="shared" si="8"/>
        <v>2.3890362918157795E-2</v>
      </c>
      <c r="L78" s="59">
        <f>B78+E78+I78</f>
        <v>39000000</v>
      </c>
      <c r="M78" s="1"/>
    </row>
    <row r="79" spans="1:13" x14ac:dyDescent="0.25">
      <c r="A79" s="3">
        <v>76</v>
      </c>
      <c r="B79" s="53">
        <f>B78-C79</f>
        <v>37827387.166200213</v>
      </c>
      <c r="C79" s="54">
        <f t="shared" si="9"/>
        <v>54775.847803340213</v>
      </c>
      <c r="D79" s="55">
        <f>B79/$O$2</f>
        <v>0.96993300426154394</v>
      </c>
      <c r="E79" s="56">
        <f t="shared" si="10"/>
        <v>194360.47194455756</v>
      </c>
      <c r="F79" s="57">
        <f t="shared" si="11"/>
        <v>54775.847803340213</v>
      </c>
      <c r="G79" s="57">
        <f t="shared" si="12"/>
        <v>46528.208047072447</v>
      </c>
      <c r="H79" s="55">
        <f t="shared" si="13"/>
        <v>4.9836018447322449E-3</v>
      </c>
      <c r="I79" s="58">
        <f t="shared" si="14"/>
        <v>978252.36185522634</v>
      </c>
      <c r="J79" s="57">
        <f t="shared" si="15"/>
        <v>46528.208047072447</v>
      </c>
      <c r="K79" s="55">
        <f t="shared" si="8"/>
        <v>2.5083393893723754E-2</v>
      </c>
      <c r="L79" s="59">
        <f>B79+E79+I79</f>
        <v>38999999.999999993</v>
      </c>
      <c r="M79" s="1"/>
    </row>
    <row r="80" spans="1:13" x14ac:dyDescent="0.25">
      <c r="A80" s="3">
        <v>77</v>
      </c>
      <c r="B80" s="53">
        <f>B79-C80</f>
        <v>37770266.625351958</v>
      </c>
      <c r="C80" s="54">
        <f t="shared" si="9"/>
        <v>57120.540848251498</v>
      </c>
      <c r="D80" s="55">
        <f>B80/$O$2</f>
        <v>0.96846837500902461</v>
      </c>
      <c r="E80" s="56">
        <f t="shared" si="10"/>
        <v>202890.89480666968</v>
      </c>
      <c r="F80" s="57">
        <f t="shared" si="11"/>
        <v>57120.540848251498</v>
      </c>
      <c r="G80" s="57">
        <f t="shared" si="12"/>
        <v>48590.11798613939</v>
      </c>
      <c r="H80" s="55">
        <f t="shared" si="13"/>
        <v>5.2023306360684529E-3</v>
      </c>
      <c r="I80" s="58">
        <f t="shared" si="14"/>
        <v>1026842.4798413657</v>
      </c>
      <c r="J80" s="57">
        <f t="shared" si="15"/>
        <v>48590.11798613939</v>
      </c>
      <c r="K80" s="55">
        <f t="shared" si="8"/>
        <v>2.6329294354906812E-2</v>
      </c>
      <c r="L80" s="59">
        <f>B80+E80+I80</f>
        <v>38999999.999999993</v>
      </c>
      <c r="M80" s="1"/>
    </row>
    <row r="81" spans="1:13" x14ac:dyDescent="0.25">
      <c r="A81" s="3">
        <v>78</v>
      </c>
      <c r="B81" s="53">
        <f>B80-C81</f>
        <v>37710729.120547101</v>
      </c>
      <c r="C81" s="54">
        <f t="shared" si="9"/>
        <v>59537.504804855322</v>
      </c>
      <c r="D81" s="55">
        <f>B81/$O$2</f>
        <v>0.96694177232172052</v>
      </c>
      <c r="E81" s="56">
        <f t="shared" si="10"/>
        <v>211705.67590985759</v>
      </c>
      <c r="F81" s="57">
        <f t="shared" si="11"/>
        <v>59537.504804855322</v>
      </c>
      <c r="G81" s="57">
        <f t="shared" si="12"/>
        <v>50722.723701667419</v>
      </c>
      <c r="H81" s="55">
        <f t="shared" si="13"/>
        <v>5.4283506643553227E-3</v>
      </c>
      <c r="I81" s="58">
        <f t="shared" si="14"/>
        <v>1077565.2035430332</v>
      </c>
      <c r="J81" s="57">
        <f t="shared" si="15"/>
        <v>50722.723701667419</v>
      </c>
      <c r="K81" s="55">
        <f t="shared" si="8"/>
        <v>2.7629877013923929E-2</v>
      </c>
      <c r="L81" s="59">
        <f>B81+E81+I81</f>
        <v>38999999.999999985</v>
      </c>
      <c r="M81" s="1"/>
    </row>
    <row r="82" spans="1:13" x14ac:dyDescent="0.25">
      <c r="A82" s="3">
        <v>79</v>
      </c>
      <c r="B82" s="53">
        <f>B81-C82</f>
        <v>37648702.880920224</v>
      </c>
      <c r="C82" s="54">
        <f t="shared" si="9"/>
        <v>62026.239626878181</v>
      </c>
      <c r="D82" s="55">
        <f>B82/$O$2</f>
        <v>0.96535135592103138</v>
      </c>
      <c r="E82" s="56">
        <f t="shared" si="10"/>
        <v>220805.49655927139</v>
      </c>
      <c r="F82" s="57">
        <f t="shared" si="11"/>
        <v>62026.239626878181</v>
      </c>
      <c r="G82" s="57">
        <f t="shared" si="12"/>
        <v>52926.418977464396</v>
      </c>
      <c r="H82" s="55">
        <f t="shared" si="13"/>
        <v>5.6616793989556768E-3</v>
      </c>
      <c r="I82" s="58">
        <f t="shared" si="14"/>
        <v>1130491.6225204975</v>
      </c>
      <c r="J82" s="57">
        <f t="shared" si="15"/>
        <v>52926.418977464396</v>
      </c>
      <c r="K82" s="55">
        <f t="shared" si="8"/>
        <v>2.8986964680012758E-2</v>
      </c>
      <c r="L82" s="59">
        <f>B82+E82+I82</f>
        <v>38999999.999999993</v>
      </c>
      <c r="M82" s="1"/>
    </row>
    <row r="83" spans="1:13" x14ac:dyDescent="0.25">
      <c r="A83" s="3">
        <v>80</v>
      </c>
      <c r="B83" s="53">
        <f>B82-C83</f>
        <v>37584116.950614236</v>
      </c>
      <c r="C83" s="54">
        <f t="shared" si="9"/>
        <v>64585.930305987713</v>
      </c>
      <c r="D83" s="55">
        <f>B83/$O$2</f>
        <v>0.96369530642600609</v>
      </c>
      <c r="E83" s="56">
        <f t="shared" si="10"/>
        <v>230190.05272544123</v>
      </c>
      <c r="F83" s="57">
        <f t="shared" si="11"/>
        <v>64585.930305987713</v>
      </c>
      <c r="G83" s="57">
        <f t="shared" si="12"/>
        <v>55201.374139817846</v>
      </c>
      <c r="H83" s="55">
        <f t="shared" si="13"/>
        <v>5.9023090442420828E-3</v>
      </c>
      <c r="I83" s="58">
        <f t="shared" si="14"/>
        <v>1185692.9966603154</v>
      </c>
      <c r="J83" s="57">
        <f t="shared" si="15"/>
        <v>55201.374139817846</v>
      </c>
      <c r="K83" s="55">
        <f t="shared" si="8"/>
        <v>3.0402384529751678E-2</v>
      </c>
      <c r="L83" s="59">
        <f>B83+E83+I83</f>
        <v>38999999.999999993</v>
      </c>
      <c r="M83" s="1"/>
    </row>
    <row r="84" spans="1:13" x14ac:dyDescent="0.25">
      <c r="A84" s="3">
        <v>81</v>
      </c>
      <c r="B84" s="53">
        <f>B83-C84</f>
        <v>37516901.529374808</v>
      </c>
      <c r="C84" s="54">
        <f t="shared" si="9"/>
        <v>67215.421239431162</v>
      </c>
      <c r="D84" s="55">
        <f>B84/$O$2</f>
        <v>0.96197183408653353</v>
      </c>
      <c r="E84" s="56">
        <f t="shared" si="10"/>
        <v>239857.9607835121</v>
      </c>
      <c r="F84" s="57">
        <f t="shared" si="11"/>
        <v>67215.421239431162</v>
      </c>
      <c r="G84" s="57">
        <f t="shared" si="12"/>
        <v>57547.513181360307</v>
      </c>
      <c r="H84" s="55">
        <f t="shared" si="13"/>
        <v>6.1502041226541562E-3</v>
      </c>
      <c r="I84" s="58">
        <f t="shared" si="14"/>
        <v>1243240.5098416756</v>
      </c>
      <c r="J84" s="57">
        <f t="shared" si="15"/>
        <v>57547.513181360307</v>
      </c>
      <c r="K84" s="55">
        <f t="shared" si="8"/>
        <v>3.1877961790812197E-2</v>
      </c>
      <c r="L84" s="59">
        <f>B84+E84+I84</f>
        <v>38999999.999999993</v>
      </c>
      <c r="M84" s="1"/>
    </row>
    <row r="85" spans="1:13" x14ac:dyDescent="0.25">
      <c r="A85" s="3">
        <v>82</v>
      </c>
      <c r="B85" s="53">
        <f>B84-C85</f>
        <v>37446988.338830888</v>
      </c>
      <c r="C85" s="54">
        <f t="shared" si="9"/>
        <v>69913.190543916804</v>
      </c>
      <c r="D85" s="55">
        <f>B85/$O$2</f>
        <v>0.96017918817515102</v>
      </c>
      <c r="E85" s="56">
        <f t="shared" si="10"/>
        <v>249806.66113155085</v>
      </c>
      <c r="F85" s="57">
        <f t="shared" si="11"/>
        <v>69913.190543916804</v>
      </c>
      <c r="G85" s="57">
        <f t="shared" si="12"/>
        <v>59964.490195878025</v>
      </c>
      <c r="H85" s="55">
        <f t="shared" si="13"/>
        <v>6.4052990033730984E-3</v>
      </c>
      <c r="I85" s="58">
        <f t="shared" si="14"/>
        <v>1303205.0000375537</v>
      </c>
      <c r="J85" s="57">
        <f t="shared" si="15"/>
        <v>59964.490195878025</v>
      </c>
      <c r="K85" s="55">
        <f t="shared" si="8"/>
        <v>3.3415512821475736E-2</v>
      </c>
      <c r="L85" s="59">
        <f>B85+E85+I85</f>
        <v>38999999.999999993</v>
      </c>
      <c r="M85" s="1"/>
    </row>
    <row r="86" spans="1:13" x14ac:dyDescent="0.25">
      <c r="A86" s="3">
        <v>83</v>
      </c>
      <c r="B86" s="53">
        <f>B85-C86</f>
        <v>37374311.01423382</v>
      </c>
      <c r="C86" s="54">
        <f t="shared" si="9"/>
        <v>72677.324597069382</v>
      </c>
      <c r="D86" s="55">
        <f>B86/$O$2</f>
        <v>0.9583156670316364</v>
      </c>
      <c r="E86" s="56">
        <f t="shared" si="10"/>
        <v>260032.3204457325</v>
      </c>
      <c r="F86" s="57">
        <f t="shared" si="11"/>
        <v>72677.324597069382</v>
      </c>
      <c r="G86" s="57">
        <f t="shared" si="12"/>
        <v>62451.665282887712</v>
      </c>
      <c r="H86" s="55">
        <f t="shared" si="13"/>
        <v>6.6674953960444228E-3</v>
      </c>
      <c r="I86" s="58">
        <f t="shared" si="14"/>
        <v>1365656.6653204414</v>
      </c>
      <c r="J86" s="57">
        <f t="shared" si="15"/>
        <v>62451.665282887712</v>
      </c>
      <c r="K86" s="55">
        <f t="shared" si="8"/>
        <v>3.5016837572319007E-2</v>
      </c>
      <c r="L86" s="59">
        <f>B86+E86+I86</f>
        <v>38999999.999999993</v>
      </c>
      <c r="M86" s="1"/>
    </row>
    <row r="87" spans="1:13" x14ac:dyDescent="0.25">
      <c r="A87" s="3">
        <v>84</v>
      </c>
      <c r="B87" s="53">
        <f>B86-C87</f>
        <v>37298805.52110865</v>
      </c>
      <c r="C87" s="54">
        <f t="shared" si="9"/>
        <v>75505.493125174122</v>
      </c>
      <c r="D87" s="55">
        <f>B87/$O$2</f>
        <v>0.95637962874637561</v>
      </c>
      <c r="E87" s="56">
        <f t="shared" si="10"/>
        <v>270529.73345947353</v>
      </c>
      <c r="F87" s="57">
        <f t="shared" si="11"/>
        <v>75505.493125174122</v>
      </c>
      <c r="G87" s="57">
        <f t="shared" si="12"/>
        <v>65008.080111433126</v>
      </c>
      <c r="H87" s="55">
        <f t="shared" si="13"/>
        <v>6.9366598322941932E-3</v>
      </c>
      <c r="I87" s="58">
        <f t="shared" si="14"/>
        <v>1430664.7454318744</v>
      </c>
      <c r="J87" s="57">
        <f t="shared" si="15"/>
        <v>65008.080111433126</v>
      </c>
      <c r="K87" s="55">
        <f t="shared" si="8"/>
        <v>3.668371142133011E-2</v>
      </c>
      <c r="L87" s="59">
        <f>B87+E87+I87</f>
        <v>39000000</v>
      </c>
      <c r="M87" s="1"/>
    </row>
    <row r="88" spans="1:13" x14ac:dyDescent="0.25">
      <c r="A88" s="3">
        <v>85</v>
      </c>
      <c r="B88" s="53">
        <f>B87-C88</f>
        <v>37220410.59591525</v>
      </c>
      <c r="C88" s="54">
        <f t="shared" si="9"/>
        <v>78394.925193400646</v>
      </c>
      <c r="D88" s="55">
        <f>B88/$O$2</f>
        <v>0.95436950245936536</v>
      </c>
      <c r="E88" s="56">
        <f t="shared" si="10"/>
        <v>281292.22528800578</v>
      </c>
      <c r="F88" s="57">
        <f t="shared" si="11"/>
        <v>78394.925193400646</v>
      </c>
      <c r="G88" s="57">
        <f t="shared" si="12"/>
        <v>67632.433364868382</v>
      </c>
      <c r="H88" s="55">
        <f t="shared" si="13"/>
        <v>7.2126211612309173E-3</v>
      </c>
      <c r="I88" s="58">
        <f t="shared" si="14"/>
        <v>1498297.1787967428</v>
      </c>
      <c r="J88" s="57">
        <f t="shared" si="15"/>
        <v>67632.433364868382</v>
      </c>
      <c r="K88" s="55">
        <f t="shared" si="8"/>
        <v>3.8417876379403665E-2</v>
      </c>
      <c r="L88" s="59">
        <f>B88+E88+I88</f>
        <v>39000000</v>
      </c>
      <c r="M88" s="1"/>
    </row>
    <row r="89" spans="1:13" x14ac:dyDescent="0.25">
      <c r="A89" s="3">
        <v>86</v>
      </c>
      <c r="B89" s="53">
        <f>B88-C89</f>
        <v>37139068.209423825</v>
      </c>
      <c r="C89" s="54">
        <f t="shared" si="9"/>
        <v>81342.38649142193</v>
      </c>
      <c r="D89" s="55">
        <f>B89/$O$2</f>
        <v>0.9522838002416365</v>
      </c>
      <c r="E89" s="56">
        <f t="shared" si="10"/>
        <v>292311.55545742629</v>
      </c>
      <c r="F89" s="57">
        <f t="shared" si="11"/>
        <v>81342.38649142193</v>
      </c>
      <c r="G89" s="57">
        <f t="shared" si="12"/>
        <v>70323.056322001445</v>
      </c>
      <c r="H89" s="55">
        <f t="shared" si="13"/>
        <v>7.4951680886519564E-3</v>
      </c>
      <c r="I89" s="58">
        <f t="shared" si="14"/>
        <v>1568620.2351187442</v>
      </c>
      <c r="J89" s="57">
        <f t="shared" si="15"/>
        <v>70323.056322001445</v>
      </c>
      <c r="K89" s="55">
        <f t="shared" si="8"/>
        <v>4.0221031669711388E-2</v>
      </c>
      <c r="L89" s="59">
        <f>B89+E89+I89</f>
        <v>39000000</v>
      </c>
      <c r="M89" s="1"/>
    </row>
    <row r="90" spans="1:13" x14ac:dyDescent="0.25">
      <c r="A90" s="3">
        <v>87</v>
      </c>
      <c r="B90" s="53">
        <f>B89-C90</f>
        <v>37054724.051081508</v>
      </c>
      <c r="C90" s="54">
        <f t="shared" si="9"/>
        <v>84344.158342319162</v>
      </c>
      <c r="D90" s="55">
        <f>B90/$O$2</f>
        <v>0.95012112951491046</v>
      </c>
      <c r="E90" s="56">
        <f t="shared" si="10"/>
        <v>303577.82493538887</v>
      </c>
      <c r="F90" s="57">
        <f t="shared" si="11"/>
        <v>84344.158342319162</v>
      </c>
      <c r="G90" s="57">
        <f t="shared" si="12"/>
        <v>73077.888864356573</v>
      </c>
      <c r="H90" s="55">
        <f t="shared" si="13"/>
        <v>7.7840467932150988E-3</v>
      </c>
      <c r="I90" s="58">
        <f t="shared" si="14"/>
        <v>1641698.1239831008</v>
      </c>
      <c r="J90" s="57">
        <f t="shared" si="15"/>
        <v>73077.888864356573</v>
      </c>
      <c r="K90" s="55">
        <f t="shared" si="8"/>
        <v>4.2094823691874381E-2</v>
      </c>
      <c r="L90" s="59">
        <f>B90+E90+I90</f>
        <v>39000000</v>
      </c>
      <c r="M90" s="1"/>
    </row>
    <row r="91" spans="1:13" x14ac:dyDescent="0.25">
      <c r="A91" s="3">
        <v>88</v>
      </c>
      <c r="B91" s="53">
        <f>B90-C91</f>
        <v>36967328.032186754</v>
      </c>
      <c r="C91" s="54">
        <f t="shared" si="9"/>
        <v>87396.018894757304</v>
      </c>
      <c r="D91" s="55">
        <f>B91/$O$2</f>
        <v>0.94788020595350653</v>
      </c>
      <c r="E91" s="56">
        <f t="shared" si="10"/>
        <v>315079.38759629894</v>
      </c>
      <c r="F91" s="57">
        <f t="shared" si="11"/>
        <v>87396.018894757304</v>
      </c>
      <c r="G91" s="57">
        <f t="shared" si="12"/>
        <v>75894.456233847217</v>
      </c>
      <c r="H91" s="55">
        <f t="shared" si="13"/>
        <v>8.0789586563153569E-3</v>
      </c>
      <c r="I91" s="58">
        <f t="shared" si="14"/>
        <v>1717592.5802169479</v>
      </c>
      <c r="J91" s="57">
        <f t="shared" si="15"/>
        <v>75894.456233847217</v>
      </c>
      <c r="K91" s="55">
        <f t="shared" si="8"/>
        <v>4.4040835390178154E-2</v>
      </c>
      <c r="L91" s="59">
        <f>B91+E91+I91</f>
        <v>39000000</v>
      </c>
      <c r="M91" s="1"/>
    </row>
    <row r="92" spans="1:13" x14ac:dyDescent="0.25">
      <c r="A92" s="3">
        <v>89</v>
      </c>
      <c r="B92" s="53">
        <f>B91-C92</f>
        <v>36876834.805200391</v>
      </c>
      <c r="C92" s="54">
        <f t="shared" si="9"/>
        <v>90493.226986364811</v>
      </c>
      <c r="D92" s="55">
        <f>B92/$O$2</f>
        <v>0.94555986680001003</v>
      </c>
      <c r="E92" s="56">
        <f t="shared" si="10"/>
        <v>326802.76768358902</v>
      </c>
      <c r="F92" s="57">
        <f t="shared" si="11"/>
        <v>90493.226986364811</v>
      </c>
      <c r="G92" s="57">
        <f t="shared" si="12"/>
        <v>78769.846899074735</v>
      </c>
      <c r="H92" s="55">
        <f t="shared" si="13"/>
        <v>8.3795581457330511E-3</v>
      </c>
      <c r="I92" s="58">
        <f t="shared" si="14"/>
        <v>1796362.4271160227</v>
      </c>
      <c r="J92" s="57">
        <f t="shared" si="15"/>
        <v>78769.846899074735</v>
      </c>
      <c r="K92" s="55">
        <f t="shared" si="8"/>
        <v>4.6060575054256994E-2</v>
      </c>
      <c r="L92" s="59">
        <f>B92+E92+I92</f>
        <v>39000000</v>
      </c>
      <c r="M92" s="1"/>
    </row>
    <row r="93" spans="1:13" x14ac:dyDescent="0.25">
      <c r="A93" s="3">
        <v>90</v>
      </c>
      <c r="B93" s="53">
        <f>B92-C93</f>
        <v>36783204.296011716</v>
      </c>
      <c r="C93" s="54">
        <f t="shared" si="9"/>
        <v>93630.509188673008</v>
      </c>
      <c r="D93" s="55">
        <f>B93/$O$2</f>
        <v>0.94315908451312092</v>
      </c>
      <c r="E93" s="56">
        <f t="shared" si="10"/>
        <v>338732.58495136478</v>
      </c>
      <c r="F93" s="57">
        <f t="shared" si="11"/>
        <v>93630.509188673008</v>
      </c>
      <c r="G93" s="57">
        <f t="shared" si="12"/>
        <v>81700.691920897254</v>
      </c>
      <c r="H93" s="55">
        <f t="shared" si="13"/>
        <v>8.685450896188841E-3</v>
      </c>
      <c r="I93" s="58">
        <f t="shared" si="14"/>
        <v>1878063.1190369199</v>
      </c>
      <c r="J93" s="57">
        <f t="shared" si="15"/>
        <v>81700.691920897254</v>
      </c>
      <c r="K93" s="55">
        <f t="shared" si="8"/>
        <v>4.8155464590690256E-2</v>
      </c>
      <c r="L93" s="59">
        <f>B93+E93+I93</f>
        <v>39000000</v>
      </c>
      <c r="M93" s="1"/>
    </row>
    <row r="94" spans="1:13" x14ac:dyDescent="0.25">
      <c r="A94" s="3">
        <v>91</v>
      </c>
      <c r="B94" s="53">
        <f>B93-C94</f>
        <v>36686402.245452315</v>
      </c>
      <c r="C94" s="54">
        <f t="shared" si="9"/>
        <v>96802.05055940013</v>
      </c>
      <c r="D94" s="55">
        <f>B94/$O$2</f>
        <v>0.94067698065262351</v>
      </c>
      <c r="E94" s="56">
        <f t="shared" si="10"/>
        <v>350851.48927292367</v>
      </c>
      <c r="F94" s="57">
        <f t="shared" si="11"/>
        <v>96802.05055940013</v>
      </c>
      <c r="G94" s="57">
        <f t="shared" si="12"/>
        <v>84683.146237841196</v>
      </c>
      <c r="H94" s="55">
        <f t="shared" si="13"/>
        <v>8.9961920326390686E-3</v>
      </c>
      <c r="I94" s="58">
        <f t="shared" si="14"/>
        <v>1962746.265274761</v>
      </c>
      <c r="J94" s="57">
        <f t="shared" si="15"/>
        <v>84683.146237841196</v>
      </c>
      <c r="K94" s="55">
        <f t="shared" si="8"/>
        <v>5.0326827314737463E-2</v>
      </c>
      <c r="L94" s="59">
        <f>B94+E94+I94</f>
        <v>39000000</v>
      </c>
      <c r="M94" s="1"/>
    </row>
    <row r="95" spans="1:13" x14ac:dyDescent="0.25">
      <c r="A95" s="3">
        <v>92</v>
      </c>
      <c r="B95" s="53">
        <f>B94-C95</f>
        <v>36586400.755817533</v>
      </c>
      <c r="C95" s="54">
        <f t="shared" si="9"/>
        <v>100001.48963477924</v>
      </c>
      <c r="D95" s="55">
        <f>B95/$O$2</f>
        <v>0.93811283989275729</v>
      </c>
      <c r="E95" s="56">
        <f t="shared" si="10"/>
        <v>363140.10658947198</v>
      </c>
      <c r="F95" s="57">
        <f t="shared" si="11"/>
        <v>100001.48963477924</v>
      </c>
      <c r="G95" s="57">
        <f t="shared" si="12"/>
        <v>87712.872318230919</v>
      </c>
      <c r="H95" s="55">
        <f t="shared" si="13"/>
        <v>9.3112847843454354E-3</v>
      </c>
      <c r="I95" s="58">
        <f t="shared" si="14"/>
        <v>2050459.1375929918</v>
      </c>
      <c r="J95" s="57">
        <f t="shared" si="15"/>
        <v>87712.872318230919</v>
      </c>
      <c r="K95" s="55">
        <f t="shared" si="8"/>
        <v>5.2575875322897224E-2</v>
      </c>
      <c r="L95" s="59">
        <f>B95+E95+I95</f>
        <v>39000000</v>
      </c>
      <c r="M95" s="1"/>
    </row>
    <row r="96" spans="1:13" x14ac:dyDescent="0.25">
      <c r="A96" s="3">
        <v>93</v>
      </c>
      <c r="B96" s="53">
        <f>B95-C96</f>
        <v>36483178.837626033</v>
      </c>
      <c r="C96" s="54">
        <f t="shared" si="9"/>
        <v>103221.91819149726</v>
      </c>
      <c r="D96" s="55">
        <f>B96/$O$2</f>
        <v>0.93546612404169316</v>
      </c>
      <c r="E96" s="56">
        <f t="shared" si="10"/>
        <v>375576.99813360127</v>
      </c>
      <c r="F96" s="57">
        <f t="shared" si="11"/>
        <v>103221.91819149726</v>
      </c>
      <c r="G96" s="57">
        <f t="shared" si="12"/>
        <v>90785.026647367995</v>
      </c>
      <c r="H96" s="55">
        <f t="shared" si="13"/>
        <v>9.63017943932311E-3</v>
      </c>
      <c r="I96" s="58">
        <f t="shared" si="14"/>
        <v>2141244.1642403598</v>
      </c>
      <c r="J96" s="57">
        <f t="shared" si="15"/>
        <v>90785.026647367995</v>
      </c>
      <c r="K96" s="55">
        <f t="shared" si="8"/>
        <v>5.4903696518983587E-2</v>
      </c>
      <c r="L96" s="59">
        <f>B96+E96+I96</f>
        <v>38999999.999999993</v>
      </c>
      <c r="M96" s="1"/>
    </row>
    <row r="97" spans="1:13" x14ac:dyDescent="0.25">
      <c r="A97" s="3">
        <v>94</v>
      </c>
      <c r="B97" s="53">
        <f>B96-C97</f>
        <v>36376722.951332889</v>
      </c>
      <c r="C97" s="54">
        <f t="shared" si="9"/>
        <v>106455.88629314602</v>
      </c>
      <c r="D97" s="55">
        <f>B97/$O$2</f>
        <v>0.93273648593161251</v>
      </c>
      <c r="E97" s="56">
        <f t="shared" si="10"/>
        <v>388138.63489334693</v>
      </c>
      <c r="F97" s="57">
        <f t="shared" si="11"/>
        <v>106455.88629314602</v>
      </c>
      <c r="G97" s="57">
        <f t="shared" si="12"/>
        <v>93894.249533400318</v>
      </c>
      <c r="H97" s="55">
        <f t="shared" si="13"/>
        <v>9.9522726895729975E-3</v>
      </c>
      <c r="I97" s="58">
        <f t="shared" si="14"/>
        <v>2235138.4137737602</v>
      </c>
      <c r="J97" s="57">
        <f t="shared" si="15"/>
        <v>93894.249533400318</v>
      </c>
      <c r="K97" s="55">
        <f t="shared" si="8"/>
        <v>5.7311241378814361E-2</v>
      </c>
      <c r="L97" s="59">
        <f>B97+E97+I97</f>
        <v>39000000</v>
      </c>
      <c r="M97" s="1"/>
    </row>
    <row r="98" spans="1:13" x14ac:dyDescent="0.25">
      <c r="A98" s="3">
        <v>95</v>
      </c>
      <c r="B98" s="53">
        <f>B97-C98</f>
        <v>36267027.538224384</v>
      </c>
      <c r="C98" s="54">
        <f t="shared" si="9"/>
        <v>109695.41310850822</v>
      </c>
      <c r="D98" s="55">
        <f>B98/$O$2</f>
        <v>0.92992378303139445</v>
      </c>
      <c r="E98" s="56">
        <f t="shared" si="10"/>
        <v>400799.38927851839</v>
      </c>
      <c r="F98" s="57">
        <f t="shared" si="11"/>
        <v>109695.41310850822</v>
      </c>
      <c r="G98" s="57">
        <f t="shared" si="12"/>
        <v>97034.658723336732</v>
      </c>
      <c r="H98" s="55">
        <f t="shared" si="13"/>
        <v>1.0276907417397908E-2</v>
      </c>
      <c r="I98" s="58">
        <f t="shared" si="14"/>
        <v>2332173.0724970968</v>
      </c>
      <c r="J98" s="57">
        <f t="shared" si="15"/>
        <v>97034.658723336732</v>
      </c>
      <c r="K98" s="55">
        <f t="shared" si="8"/>
        <v>5.9799309551207609E-2</v>
      </c>
      <c r="L98" s="59">
        <f>B98+E98+I98</f>
        <v>39000000</v>
      </c>
      <c r="M98" s="1"/>
    </row>
    <row r="99" spans="1:13" x14ac:dyDescent="0.25">
      <c r="A99" s="3">
        <v>96</v>
      </c>
      <c r="B99" s="53">
        <f>B98-C99</f>
        <v>36154095.534277074</v>
      </c>
      <c r="C99" s="54">
        <f t="shared" si="9"/>
        <v>112932.00394730936</v>
      </c>
      <c r="D99" s="55">
        <f>B99/$O$2</f>
        <v>0.92702809062248903</v>
      </c>
      <c r="E99" s="56">
        <f t="shared" si="10"/>
        <v>413531.54590619809</v>
      </c>
      <c r="F99" s="57">
        <f t="shared" si="11"/>
        <v>112932.00394730936</v>
      </c>
      <c r="G99" s="57">
        <f t="shared" si="12"/>
        <v>100199.8473196296</v>
      </c>
      <c r="H99" s="55">
        <f t="shared" si="13"/>
        <v>1.0603372971953797E-2</v>
      </c>
      <c r="I99" s="58">
        <f t="shared" si="14"/>
        <v>2432372.9198167264</v>
      </c>
      <c r="J99" s="57">
        <f t="shared" si="15"/>
        <v>100199.8473196296</v>
      </c>
      <c r="K99" s="55">
        <f t="shared" si="8"/>
        <v>6.2368536405557083E-2</v>
      </c>
      <c r="L99" s="59">
        <f>B99+E99+I99</f>
        <v>39000000</v>
      </c>
      <c r="M99" s="1"/>
    </row>
    <row r="100" spans="1:13" x14ac:dyDescent="0.25">
      <c r="A100" s="3">
        <v>97</v>
      </c>
      <c r="B100" s="53">
        <f>B99-C100</f>
        <v>36037938.860374756</v>
      </c>
      <c r="C100" s="54">
        <f t="shared" si="9"/>
        <v>116156.67390231746</v>
      </c>
      <c r="D100" s="55">
        <f>B100/$O$2</f>
        <v>0.92404971436858352</v>
      </c>
      <c r="E100" s="56">
        <f t="shared" si="10"/>
        <v>426305.33333196596</v>
      </c>
      <c r="F100" s="57">
        <f t="shared" si="11"/>
        <v>116156.67390231746</v>
      </c>
      <c r="G100" s="57">
        <f t="shared" si="12"/>
        <v>103382.88647654952</v>
      </c>
      <c r="H100" s="55">
        <f t="shared" si="13"/>
        <v>1.0930905982870921E-2</v>
      </c>
      <c r="I100" s="58">
        <f t="shared" si="14"/>
        <v>2535755.8062932757</v>
      </c>
      <c r="J100" s="57">
        <f t="shared" si="15"/>
        <v>103382.88647654952</v>
      </c>
      <c r="K100" s="55">
        <f t="shared" si="8"/>
        <v>6.5019379648545525E-2</v>
      </c>
      <c r="L100" s="59">
        <f>B100+E100+I100</f>
        <v>39000000</v>
      </c>
      <c r="M100" s="1"/>
    </row>
    <row r="101" spans="1:13" x14ac:dyDescent="0.25">
      <c r="A101" s="3">
        <v>98</v>
      </c>
      <c r="B101" s="53">
        <f>B100-C101</f>
        <v>35918578.881960496</v>
      </c>
      <c r="C101" s="54">
        <f t="shared" si="9"/>
        <v>119359.97841425969</v>
      </c>
      <c r="D101" s="55">
        <f>B101/$O$2</f>
        <v>0.92098920210155122</v>
      </c>
      <c r="E101" s="56">
        <f t="shared" si="10"/>
        <v>439088.97841323423</v>
      </c>
      <c r="F101" s="57">
        <f t="shared" si="11"/>
        <v>119359.97841425969</v>
      </c>
      <c r="G101" s="57">
        <f t="shared" si="12"/>
        <v>106576.33333299149</v>
      </c>
      <c r="H101" s="55">
        <f t="shared" si="13"/>
        <v>1.1258691754185493E-2</v>
      </c>
      <c r="I101" s="58">
        <f t="shared" si="14"/>
        <v>2642332.1396262674</v>
      </c>
      <c r="J101" s="57">
        <f t="shared" si="15"/>
        <v>106576.33333299149</v>
      </c>
      <c r="K101" s="55">
        <f t="shared" si="8"/>
        <v>6.7752106144263261E-2</v>
      </c>
      <c r="L101" s="59">
        <f>B101+E101+I101</f>
        <v>38999999.999999993</v>
      </c>
      <c r="M101" s="1"/>
    </row>
    <row r="102" spans="1:13" x14ac:dyDescent="0.25">
      <c r="A102" s="3">
        <v>99</v>
      </c>
      <c r="B102" s="53">
        <f>B101-C102</f>
        <v>35796046.830972739</v>
      </c>
      <c r="C102" s="54">
        <f t="shared" si="9"/>
        <v>122532.05098775812</v>
      </c>
      <c r="D102" s="55">
        <f>B102/$O$2</f>
        <v>0.91784735464032663</v>
      </c>
      <c r="E102" s="56">
        <f t="shared" si="10"/>
        <v>451848.78479768377</v>
      </c>
      <c r="F102" s="57">
        <f t="shared" si="11"/>
        <v>122532.05098775812</v>
      </c>
      <c r="G102" s="57">
        <f t="shared" si="12"/>
        <v>109772.24460330856</v>
      </c>
      <c r="H102" s="55">
        <f t="shared" si="13"/>
        <v>1.1585866276863687E-2</v>
      </c>
      <c r="I102" s="58">
        <f t="shared" si="14"/>
        <v>2752104.3842295757</v>
      </c>
      <c r="J102" s="57">
        <f t="shared" si="15"/>
        <v>109772.24460330856</v>
      </c>
      <c r="K102" s="55">
        <f t="shared" si="8"/>
        <v>7.056677908280963E-2</v>
      </c>
      <c r="L102" s="59">
        <f>B102+E102+I102</f>
        <v>39000000</v>
      </c>
      <c r="M102" s="1"/>
    </row>
    <row r="103" spans="1:13" x14ac:dyDescent="0.25">
      <c r="A103" s="3">
        <v>100</v>
      </c>
      <c r="B103" s="53">
        <f>B102-C103</f>
        <v>35670384.182790063</v>
      </c>
      <c r="C103" s="54">
        <f t="shared" si="9"/>
        <v>125662.6481826721</v>
      </c>
      <c r="D103" s="55">
        <f>B103/$O$2</f>
        <v>0.91462523545615548</v>
      </c>
      <c r="E103" s="56">
        <f t="shared" si="10"/>
        <v>464549.23678093485</v>
      </c>
      <c r="F103" s="57">
        <f t="shared" si="11"/>
        <v>125662.6481826721</v>
      </c>
      <c r="G103" s="57">
        <f t="shared" si="12"/>
        <v>112962.19619942094</v>
      </c>
      <c r="H103" s="55">
        <f t="shared" si="13"/>
        <v>1.1911518891818842E-2</v>
      </c>
      <c r="I103" s="58">
        <f t="shared" si="14"/>
        <v>2865066.5804289966</v>
      </c>
      <c r="J103" s="57">
        <f t="shared" si="15"/>
        <v>112962.19619942094</v>
      </c>
      <c r="K103" s="55">
        <f t="shared" si="8"/>
        <v>7.3463245652025555E-2</v>
      </c>
      <c r="L103" s="59">
        <f>B103+E103+I103</f>
        <v>38999999.999999993</v>
      </c>
      <c r="M103" s="1"/>
    </row>
    <row r="104" spans="1:13" x14ac:dyDescent="0.25">
      <c r="A104" s="3">
        <v>101</v>
      </c>
      <c r="B104" s="53">
        <f>B103-C104</f>
        <v>35541642.980903327</v>
      </c>
      <c r="C104" s="54">
        <f t="shared" si="9"/>
        <v>128741.20188673718</v>
      </c>
      <c r="D104" s="55">
        <f>B104/$O$2</f>
        <v>0.91132417899752127</v>
      </c>
      <c r="E104" s="56">
        <f t="shared" si="10"/>
        <v>477153.12947243825</v>
      </c>
      <c r="F104" s="57">
        <f t="shared" si="11"/>
        <v>128741.20188673718</v>
      </c>
      <c r="G104" s="57">
        <f t="shared" si="12"/>
        <v>116137.30919523371</v>
      </c>
      <c r="H104" s="55">
        <f t="shared" si="13"/>
        <v>1.2234695627498416E-2</v>
      </c>
      <c r="I104" s="58">
        <f t="shared" si="14"/>
        <v>2981203.8896242301</v>
      </c>
      <c r="J104" s="57">
        <f t="shared" si="15"/>
        <v>116137.30919523371</v>
      </c>
      <c r="K104" s="55">
        <f t="shared" si="8"/>
        <v>7.6441125374980254E-2</v>
      </c>
      <c r="L104" s="59">
        <f>B104+E104+I104</f>
        <v>38999999.999999993</v>
      </c>
      <c r="M104" s="1"/>
    </row>
    <row r="105" spans="1:13" x14ac:dyDescent="0.25">
      <c r="A105" s="3">
        <v>102</v>
      </c>
      <c r="B105" s="53">
        <f>B104-C105</f>
        <v>35409886.102159642</v>
      </c>
      <c r="C105" s="54">
        <f t="shared" si="9"/>
        <v>131756.87874368802</v>
      </c>
      <c r="D105" s="55">
        <f>B105/$O$2</f>
        <v>0.90794579749127291</v>
      </c>
      <c r="E105" s="56">
        <f t="shared" si="10"/>
        <v>489621.72584801668</v>
      </c>
      <c r="F105" s="57">
        <f t="shared" si="11"/>
        <v>131756.87874368802</v>
      </c>
      <c r="G105" s="57">
        <f t="shared" si="12"/>
        <v>119288.28236810956</v>
      </c>
      <c r="H105" s="55">
        <f t="shared" si="13"/>
        <v>1.2554403226872223E-2</v>
      </c>
      <c r="I105" s="58">
        <f t="shared" si="14"/>
        <v>3100492.1719923397</v>
      </c>
      <c r="J105" s="57">
        <f t="shared" si="15"/>
        <v>119288.28236810956</v>
      </c>
      <c r="K105" s="55">
        <f t="shared" si="8"/>
        <v>7.9499799281854869E-2</v>
      </c>
      <c r="L105" s="59">
        <f>B105+E105+I105</f>
        <v>39000000</v>
      </c>
      <c r="M105" s="1"/>
    </row>
    <row r="106" spans="1:13" x14ac:dyDescent="0.25">
      <c r="A106" s="3">
        <v>103</v>
      </c>
      <c r="B106" s="53">
        <f>B105-C106</f>
        <v>35275187.455691367</v>
      </c>
      <c r="C106" s="54">
        <f t="shared" si="9"/>
        <v>134698.64646827165</v>
      </c>
      <c r="D106" s="55">
        <f>B106/$O$2</f>
        <v>0.90449198604336845</v>
      </c>
      <c r="E106" s="56">
        <f t="shared" si="10"/>
        <v>501914.9408542841</v>
      </c>
      <c r="F106" s="57">
        <f t="shared" si="11"/>
        <v>134698.64646827165</v>
      </c>
      <c r="G106" s="57">
        <f t="shared" si="12"/>
        <v>122405.43146200417</v>
      </c>
      <c r="H106" s="55">
        <f t="shared" si="13"/>
        <v>1.2869613868058566E-2</v>
      </c>
      <c r="I106" s="58">
        <f t="shared" si="14"/>
        <v>3222897.603454344</v>
      </c>
      <c r="J106" s="57">
        <f t="shared" si="15"/>
        <v>122405.43146200417</v>
      </c>
      <c r="K106" s="55">
        <f t="shared" si="8"/>
        <v>8.2638400088572928E-2</v>
      </c>
      <c r="L106" s="59">
        <f>B106+E106+I106</f>
        <v>38999999.999999993</v>
      </c>
      <c r="M106" s="1"/>
    </row>
    <row r="107" spans="1:13" x14ac:dyDescent="0.25">
      <c r="A107" s="3">
        <v>104</v>
      </c>
      <c r="B107" s="53">
        <f>B106-C107</f>
        <v>35137632.109062895</v>
      </c>
      <c r="C107" s="54">
        <f t="shared" si="9"/>
        <v>137555.34662847375</v>
      </c>
      <c r="D107" s="55">
        <f>B107/$O$2</f>
        <v>0.9009649258734076</v>
      </c>
      <c r="E107" s="56">
        <f t="shared" si="10"/>
        <v>513991.55226918682</v>
      </c>
      <c r="F107" s="57">
        <f t="shared" si="11"/>
        <v>137555.34662847375</v>
      </c>
      <c r="G107" s="57">
        <f t="shared" si="12"/>
        <v>125478.73521357102</v>
      </c>
      <c r="H107" s="55">
        <f t="shared" si="13"/>
        <v>1.317927057100479E-2</v>
      </c>
      <c r="I107" s="58">
        <f t="shared" si="14"/>
        <v>3348376.3386679152</v>
      </c>
      <c r="J107" s="57">
        <f t="shared" si="15"/>
        <v>125478.73521357102</v>
      </c>
      <c r="K107" s="55">
        <f t="shared" si="8"/>
        <v>8.585580355558757E-2</v>
      </c>
      <c r="L107" s="59">
        <f>B107+E107+I107</f>
        <v>39000000</v>
      </c>
      <c r="M107" s="1"/>
    </row>
    <row r="108" spans="1:13" x14ac:dyDescent="0.25">
      <c r="A108" s="3">
        <v>105</v>
      </c>
      <c r="B108" s="53">
        <f>B107-C108</f>
        <v>34997316.335743599</v>
      </c>
      <c r="C108" s="54">
        <f t="shared" si="9"/>
        <v>140315.77331929898</v>
      </c>
      <c r="D108" s="55">
        <f>B108/$O$2</f>
        <v>0.89736708553188715</v>
      </c>
      <c r="E108" s="56">
        <f t="shared" si="10"/>
        <v>525809.4375211891</v>
      </c>
      <c r="F108" s="57">
        <f t="shared" si="11"/>
        <v>140315.77331929898</v>
      </c>
      <c r="G108" s="57">
        <f t="shared" si="12"/>
        <v>128497.88806729671</v>
      </c>
      <c r="H108" s="55">
        <f t="shared" si="13"/>
        <v>1.3482293269774079E-2</v>
      </c>
      <c r="I108" s="58">
        <f t="shared" si="14"/>
        <v>3476874.2267352119</v>
      </c>
      <c r="J108" s="57">
        <f t="shared" si="15"/>
        <v>128497.88806729671</v>
      </c>
      <c r="K108" s="55">
        <f t="shared" si="8"/>
        <v>8.9150621198338761E-2</v>
      </c>
      <c r="L108" s="59">
        <f>B108+E108+I108</f>
        <v>39000000</v>
      </c>
      <c r="M108" s="1"/>
    </row>
    <row r="109" spans="1:13" x14ac:dyDescent="0.25">
      <c r="A109" s="3">
        <v>106</v>
      </c>
      <c r="B109" s="53">
        <f>B108-C109</f>
        <v>34854347.578748055</v>
      </c>
      <c r="C109" s="54">
        <f t="shared" si="9"/>
        <v>142968.75699554576</v>
      </c>
      <c r="D109" s="55">
        <f>B109/$O$2</f>
        <v>0.89370121996789886</v>
      </c>
      <c r="E109" s="56">
        <f t="shared" si="10"/>
        <v>537325.83513643767</v>
      </c>
      <c r="F109" s="57">
        <f t="shared" si="11"/>
        <v>142968.75699554576</v>
      </c>
      <c r="G109" s="57">
        <f t="shared" si="12"/>
        <v>131452.35938029728</v>
      </c>
      <c r="H109" s="55">
        <f t="shared" si="13"/>
        <v>1.3777585516318915E-2</v>
      </c>
      <c r="I109" s="58">
        <f t="shared" si="14"/>
        <v>3608326.5861155093</v>
      </c>
      <c r="J109" s="57">
        <f t="shared" si="15"/>
        <v>131452.35938029728</v>
      </c>
      <c r="K109" s="55">
        <f t="shared" si="8"/>
        <v>9.2521194515782293E-2</v>
      </c>
      <c r="L109" s="59">
        <f>B109+E109+I109</f>
        <v>39000000</v>
      </c>
      <c r="M109" s="1"/>
    </row>
    <row r="110" spans="1:13" x14ac:dyDescent="0.25">
      <c r="A110" s="3">
        <v>107</v>
      </c>
      <c r="B110" s="53">
        <f>B109-C110</f>
        <v>34708844.3261704</v>
      </c>
      <c r="C110" s="54">
        <f t="shared" si="9"/>
        <v>145503.25257765644</v>
      </c>
      <c r="D110" s="55">
        <f>B110/$O$2</f>
        <v>0.88997036733770252</v>
      </c>
      <c r="E110" s="56">
        <f t="shared" si="10"/>
        <v>548497.62892998464</v>
      </c>
      <c r="F110" s="57">
        <f t="shared" si="11"/>
        <v>145503.25257765644</v>
      </c>
      <c r="G110" s="57">
        <f t="shared" si="12"/>
        <v>134331.45878410942</v>
      </c>
      <c r="H110" s="55">
        <f t="shared" si="13"/>
        <v>1.4064041767435503E-2</v>
      </c>
      <c r="I110" s="58">
        <f t="shared" si="14"/>
        <v>3742658.0448996187</v>
      </c>
      <c r="J110" s="57">
        <f t="shared" si="15"/>
        <v>134331.45878410942</v>
      </c>
      <c r="K110" s="55">
        <f t="shared" si="8"/>
        <v>9.5965590894862021E-2</v>
      </c>
      <c r="L110" s="59">
        <f>B110+E110+I110</f>
        <v>39000000.000000007</v>
      </c>
      <c r="M110" s="1"/>
    </row>
    <row r="111" spans="1:13" x14ac:dyDescent="0.25">
      <c r="A111" s="3">
        <v>108</v>
      </c>
      <c r="B111" s="53">
        <f>B110-C111</f>
        <v>34560935.895370692</v>
      </c>
      <c r="C111" s="54">
        <f t="shared" si="9"/>
        <v>147908.4307997112</v>
      </c>
      <c r="D111" s="55">
        <f>B111/$O$2</f>
        <v>0.88617784347104334</v>
      </c>
      <c r="E111" s="56">
        <f t="shared" si="10"/>
        <v>559281.6524971996</v>
      </c>
      <c r="F111" s="57">
        <f t="shared" si="11"/>
        <v>147908.4307997112</v>
      </c>
      <c r="G111" s="57">
        <f t="shared" si="12"/>
        <v>137124.40723249616</v>
      </c>
      <c r="H111" s="55">
        <f t="shared" si="13"/>
        <v>1.4340555192235887E-2</v>
      </c>
      <c r="I111" s="58">
        <f t="shared" si="14"/>
        <v>3879782.4521321147</v>
      </c>
      <c r="J111" s="57">
        <f t="shared" si="15"/>
        <v>137124.40723249616</v>
      </c>
      <c r="K111" s="55">
        <f t="shared" si="8"/>
        <v>9.948160133672089E-2</v>
      </c>
      <c r="L111" s="59">
        <f>B111+E111+I111</f>
        <v>39000000.000000007</v>
      </c>
      <c r="M111" s="1"/>
    </row>
    <row r="112" spans="1:13" x14ac:dyDescent="0.25">
      <c r="A112" s="3">
        <v>109</v>
      </c>
      <c r="B112" s="53">
        <f>B111-C112</f>
        <v>34410762.123733714</v>
      </c>
      <c r="C112" s="54">
        <f t="shared" si="9"/>
        <v>150173.77163697561</v>
      </c>
      <c r="D112" s="55">
        <f>B112/$O$2</f>
        <v>0.88232723394189005</v>
      </c>
      <c r="E112" s="56">
        <f t="shared" si="10"/>
        <v>569635.01100987522</v>
      </c>
      <c r="F112" s="57">
        <f t="shared" si="11"/>
        <v>150173.77163697561</v>
      </c>
      <c r="G112" s="57">
        <f t="shared" si="12"/>
        <v>139820.4131242999</v>
      </c>
      <c r="H112" s="55">
        <f t="shared" si="13"/>
        <v>1.4606025923330134E-2</v>
      </c>
      <c r="I112" s="58">
        <f t="shared" si="14"/>
        <v>4019602.8652564147</v>
      </c>
      <c r="J112" s="57">
        <f t="shared" si="15"/>
        <v>139820.4131242999</v>
      </c>
      <c r="K112" s="55">
        <f t="shared" si="8"/>
        <v>0.10306674013477987</v>
      </c>
      <c r="L112" s="59">
        <f>B112+E112+I112</f>
        <v>39000000</v>
      </c>
      <c r="M112" s="1"/>
    </row>
    <row r="113" spans="1:13" x14ac:dyDescent="0.25">
      <c r="A113" s="3">
        <v>110</v>
      </c>
      <c r="B113" s="53">
        <f>B112-C113</f>
        <v>34258472.965196609</v>
      </c>
      <c r="C113" s="54">
        <f t="shared" si="9"/>
        <v>152289.15853710278</v>
      </c>
      <c r="D113" s="55">
        <f>B113/$O$2</f>
        <v>0.87842238372298997</v>
      </c>
      <c r="E113" s="56">
        <f t="shared" si="10"/>
        <v>579515.41679450916</v>
      </c>
      <c r="F113" s="57">
        <f t="shared" si="11"/>
        <v>152289.15853710278</v>
      </c>
      <c r="G113" s="57">
        <f t="shared" si="12"/>
        <v>142408.7527524688</v>
      </c>
      <c r="H113" s="55">
        <f t="shared" si="13"/>
        <v>1.485936966139767E-2</v>
      </c>
      <c r="I113" s="58">
        <f t="shared" si="14"/>
        <v>4162011.6180088837</v>
      </c>
      <c r="J113" s="57">
        <f t="shared" si="15"/>
        <v>142408.7527524688</v>
      </c>
      <c r="K113" s="55">
        <f t="shared" si="8"/>
        <v>0.1067182466156124</v>
      </c>
      <c r="L113" s="59">
        <f>B113+E113+I113</f>
        <v>39000000</v>
      </c>
      <c r="M113" s="1"/>
    </row>
    <row r="114" spans="1:13" x14ac:dyDescent="0.25">
      <c r="A114" s="3">
        <v>111</v>
      </c>
      <c r="B114" s="53">
        <f>B113-C114</f>
        <v>34104227.993107677</v>
      </c>
      <c r="C114" s="54">
        <f t="shared" si="9"/>
        <v>154244.97208893101</v>
      </c>
      <c r="D114" s="55">
        <f>B114/$O$2</f>
        <v>0.87446738443865835</v>
      </c>
      <c r="E114" s="56">
        <f t="shared" si="10"/>
        <v>588881.53468481288</v>
      </c>
      <c r="F114" s="57">
        <f t="shared" si="11"/>
        <v>154244.97208893101</v>
      </c>
      <c r="G114" s="57">
        <f t="shared" si="12"/>
        <v>144878.85419862729</v>
      </c>
      <c r="H114" s="55">
        <f t="shared" si="13"/>
        <v>1.5099526530379817E-2</v>
      </c>
      <c r="I114" s="58">
        <f t="shared" si="14"/>
        <v>4306890.4722075108</v>
      </c>
      <c r="J114" s="57">
        <f t="shared" si="15"/>
        <v>144878.85419862729</v>
      </c>
      <c r="K114" s="55">
        <f t="shared" si="8"/>
        <v>0.11043308903096181</v>
      </c>
      <c r="L114" s="59">
        <f>B114+E114+I114</f>
        <v>39000000</v>
      </c>
      <c r="M114" s="1"/>
    </row>
    <row r="115" spans="1:13" x14ac:dyDescent="0.25">
      <c r="A115" s="3">
        <v>112</v>
      </c>
      <c r="B115" s="53">
        <f>B114-C115</f>
        <v>33948195.811407521</v>
      </c>
      <c r="C115" s="54">
        <f t="shared" si="9"/>
        <v>156032.18170015558</v>
      </c>
      <c r="D115" s="55">
        <f>B115/$O$2</f>
        <v>0.87046655926685956</v>
      </c>
      <c r="E115" s="56">
        <f t="shared" si="10"/>
        <v>597693.33271376533</v>
      </c>
      <c r="F115" s="57">
        <f t="shared" si="11"/>
        <v>156032.18170015558</v>
      </c>
      <c r="G115" s="57">
        <f t="shared" si="12"/>
        <v>147220.38367120322</v>
      </c>
      <c r="H115" s="55">
        <f t="shared" si="13"/>
        <v>1.5325470069583727E-2</v>
      </c>
      <c r="I115" s="58">
        <f t="shared" si="14"/>
        <v>4454110.8558787145</v>
      </c>
      <c r="J115" s="57">
        <f t="shared" si="15"/>
        <v>147220.38367120322</v>
      </c>
      <c r="K115" s="55">
        <f t="shared" si="8"/>
        <v>0.11420797066355678</v>
      </c>
      <c r="L115" s="59">
        <f>B115+E115+I115</f>
        <v>39000000</v>
      </c>
      <c r="M115" s="1"/>
    </row>
    <row r="116" spans="1:13" x14ac:dyDescent="0.25">
      <c r="A116" s="3">
        <v>113</v>
      </c>
      <c r="B116" s="53">
        <f>B115-C116</f>
        <v>33790553.377583824</v>
      </c>
      <c r="C116" s="54">
        <f t="shared" si="9"/>
        <v>157642.43382370035</v>
      </c>
      <c r="D116" s="55">
        <f>B116/$O$2</f>
        <v>0.86642444557907239</v>
      </c>
      <c r="E116" s="56">
        <f t="shared" si="10"/>
        <v>605912.43335902435</v>
      </c>
      <c r="F116" s="57">
        <f t="shared" si="11"/>
        <v>157642.43382370035</v>
      </c>
      <c r="G116" s="57">
        <f t="shared" si="12"/>
        <v>149423.33317844133</v>
      </c>
      <c r="H116" s="55">
        <f t="shared" si="13"/>
        <v>1.5536216239974983E-2</v>
      </c>
      <c r="I116" s="58">
        <f t="shared" si="14"/>
        <v>4603534.1890571555</v>
      </c>
      <c r="J116" s="57">
        <f t="shared" si="15"/>
        <v>149423.33317844133</v>
      </c>
      <c r="K116" s="55">
        <f t="shared" si="8"/>
        <v>0.1180393381809527</v>
      </c>
      <c r="L116" s="59">
        <f>B116+E116+I116</f>
        <v>39000000.000000007</v>
      </c>
      <c r="M116" s="1"/>
    </row>
    <row r="117" spans="1:13" x14ac:dyDescent="0.25">
      <c r="A117" s="3">
        <v>114</v>
      </c>
      <c r="B117" s="53">
        <f>B116-C117</f>
        <v>33631485.242308632</v>
      </c>
      <c r="C117" s="54">
        <f t="shared" si="9"/>
        <v>159068.13527519547</v>
      </c>
      <c r="D117" s="55">
        <f>B117/$O$2</f>
        <v>0.86234577544381108</v>
      </c>
      <c r="E117" s="56">
        <f t="shared" si="10"/>
        <v>613502.46029446367</v>
      </c>
      <c r="F117" s="57">
        <f t="shared" si="11"/>
        <v>159068.13527519547</v>
      </c>
      <c r="G117" s="57">
        <f t="shared" si="12"/>
        <v>151478.10833975609</v>
      </c>
      <c r="H117" s="55">
        <f t="shared" si="13"/>
        <v>1.5730832315242659E-2</v>
      </c>
      <c r="I117" s="58">
        <f t="shared" si="14"/>
        <v>4755012.2973969113</v>
      </c>
      <c r="J117" s="57">
        <f t="shared" si="15"/>
        <v>151478.10833975609</v>
      </c>
      <c r="K117" s="55">
        <f t="shared" si="8"/>
        <v>0.12192339224094645</v>
      </c>
      <c r="L117" s="59">
        <f>B117+E117+I117</f>
        <v>39000000.000000007</v>
      </c>
      <c r="M117" s="1"/>
    </row>
    <row r="118" spans="1:13" x14ac:dyDescent="0.25">
      <c r="A118" s="3">
        <v>115</v>
      </c>
      <c r="B118" s="53">
        <f>B117-C118</f>
        <v>33471182.71208626</v>
      </c>
      <c r="C118" s="54">
        <f t="shared" si="9"/>
        <v>160302.5302223725</v>
      </c>
      <c r="D118" s="55">
        <f>B118/$O$2</f>
        <v>0.85823545415605795</v>
      </c>
      <c r="E118" s="56">
        <f t="shared" si="10"/>
        <v>620429.37544322025</v>
      </c>
      <c r="F118" s="57">
        <f t="shared" si="11"/>
        <v>160302.5302223725</v>
      </c>
      <c r="G118" s="57">
        <f t="shared" si="12"/>
        <v>153375.61507361592</v>
      </c>
      <c r="H118" s="55">
        <f t="shared" si="13"/>
        <v>1.5908445524185133E-2</v>
      </c>
      <c r="I118" s="58">
        <f t="shared" si="14"/>
        <v>4908387.912470527</v>
      </c>
      <c r="J118" s="57">
        <f t="shared" si="15"/>
        <v>153375.61507361592</v>
      </c>
      <c r="K118" s="55">
        <f t="shared" si="8"/>
        <v>0.12585610031975711</v>
      </c>
      <c r="L118" s="59">
        <f>B118+E118+I118</f>
        <v>39000000.000000007</v>
      </c>
      <c r="M118" s="1"/>
    </row>
    <row r="119" spans="1:13" x14ac:dyDescent="0.25">
      <c r="A119" s="3">
        <v>116</v>
      </c>
      <c r="B119" s="53">
        <f>B118-C119</f>
        <v>33309842.942584261</v>
      </c>
      <c r="C119" s="54">
        <f t="shared" si="9"/>
        <v>161339.76950199727</v>
      </c>
      <c r="D119" s="55">
        <f>B119/$O$2</f>
        <v>0.85409853698934002</v>
      </c>
      <c r="E119" s="56">
        <f t="shared" si="10"/>
        <v>626661.80108441249</v>
      </c>
      <c r="F119" s="57">
        <f t="shared" si="11"/>
        <v>161339.76950199727</v>
      </c>
      <c r="G119" s="57">
        <f t="shared" si="12"/>
        <v>155107.34386080506</v>
      </c>
      <c r="H119" s="55">
        <f t="shared" si="13"/>
        <v>1.6068251309856729E-2</v>
      </c>
      <c r="I119" s="58">
        <f t="shared" si="14"/>
        <v>5063495.256331332</v>
      </c>
      <c r="J119" s="57">
        <f t="shared" si="15"/>
        <v>155107.34386080506</v>
      </c>
      <c r="K119" s="55">
        <f t="shared" si="8"/>
        <v>0.12983321170080339</v>
      </c>
      <c r="L119" s="59">
        <f>B119+E119+I119</f>
        <v>39000000.000000007</v>
      </c>
      <c r="M119" s="1"/>
    </row>
    <row r="120" spans="1:13" x14ac:dyDescent="0.25">
      <c r="A120" s="3">
        <v>117</v>
      </c>
      <c r="B120" s="53">
        <f>B119-C120</f>
        <v>33147667.971553791</v>
      </c>
      <c r="C120" s="54">
        <f t="shared" si="9"/>
        <v>162174.97103047033</v>
      </c>
      <c r="D120" s="55">
        <f>B120/$O$2</f>
        <v>0.84994020439881512</v>
      </c>
      <c r="E120" s="56">
        <f t="shared" si="10"/>
        <v>632171.32184377965</v>
      </c>
      <c r="F120" s="57">
        <f t="shared" si="11"/>
        <v>162174.97103047033</v>
      </c>
      <c r="G120" s="57">
        <f t="shared" si="12"/>
        <v>156665.45027110312</v>
      </c>
      <c r="H120" s="55">
        <f t="shared" si="13"/>
        <v>1.6209521072917427E-2</v>
      </c>
      <c r="I120" s="58">
        <f t="shared" si="14"/>
        <v>5220160.7066024356</v>
      </c>
      <c r="J120" s="57">
        <f t="shared" si="15"/>
        <v>156665.45027110312</v>
      </c>
      <c r="K120" s="55">
        <f t="shared" si="8"/>
        <v>0.13385027452826759</v>
      </c>
      <c r="L120" s="59">
        <f>B120+E120+I120</f>
        <v>39000000</v>
      </c>
      <c r="M120" s="1"/>
    </row>
    <row r="121" spans="1:13" x14ac:dyDescent="0.25">
      <c r="A121" s="3">
        <v>118</v>
      </c>
      <c r="B121" s="53">
        <f>B120-C121</f>
        <v>32984863.701335393</v>
      </c>
      <c r="C121" s="54">
        <f t="shared" si="9"/>
        <v>162804.27021840028</v>
      </c>
      <c r="D121" s="55">
        <f>B121/$O$2</f>
        <v>0.8457657359316767</v>
      </c>
      <c r="E121" s="56">
        <f t="shared" si="10"/>
        <v>636932.76160123502</v>
      </c>
      <c r="F121" s="57">
        <f t="shared" si="11"/>
        <v>162804.27021840028</v>
      </c>
      <c r="G121" s="57">
        <f t="shared" si="12"/>
        <v>158042.83046094491</v>
      </c>
      <c r="H121" s="55">
        <f t="shared" si="13"/>
        <v>1.6331609271826537E-2</v>
      </c>
      <c r="I121" s="58">
        <f t="shared" si="14"/>
        <v>5378203.5370633807</v>
      </c>
      <c r="J121" s="57">
        <f t="shared" si="15"/>
        <v>158042.83046094491</v>
      </c>
      <c r="K121" s="55">
        <f t="shared" si="8"/>
        <v>0.13790265479649694</v>
      </c>
      <c r="L121" s="59">
        <f>B121+E121+I121</f>
        <v>39000000.000000007</v>
      </c>
      <c r="M121" s="1"/>
    </row>
    <row r="122" spans="1:13" x14ac:dyDescent="0.25">
      <c r="A122" s="3">
        <v>119</v>
      </c>
      <c r="B122" s="53">
        <f>B121-C122</f>
        <v>32821638.841861431</v>
      </c>
      <c r="C122" s="54">
        <f t="shared" si="9"/>
        <v>163224.85947396309</v>
      </c>
      <c r="D122" s="55">
        <f>B122/$O$2</f>
        <v>0.84158048312465206</v>
      </c>
      <c r="E122" s="56">
        <f t="shared" si="10"/>
        <v>640924.43067488936</v>
      </c>
      <c r="F122" s="57">
        <f t="shared" si="11"/>
        <v>163224.85947396309</v>
      </c>
      <c r="G122" s="57">
        <f t="shared" si="12"/>
        <v>159233.19040030875</v>
      </c>
      <c r="H122" s="55">
        <f t="shared" si="13"/>
        <v>1.6433959760894599E-2</v>
      </c>
      <c r="I122" s="58">
        <f t="shared" si="14"/>
        <v>5537436.7274636896</v>
      </c>
      <c r="J122" s="57">
        <f t="shared" si="15"/>
        <v>159233.19040030875</v>
      </c>
      <c r="K122" s="55">
        <f t="shared" si="8"/>
        <v>0.14198555711445357</v>
      </c>
      <c r="L122" s="59">
        <f>B122+E122+I122</f>
        <v>39000000.000000007</v>
      </c>
      <c r="M122" s="1"/>
    </row>
    <row r="123" spans="1:13" x14ac:dyDescent="0.25">
      <c r="A123" s="3">
        <v>120</v>
      </c>
      <c r="B123" s="53">
        <f>B122-C123</f>
        <v>32658203.82578126</v>
      </c>
      <c r="C123" s="54">
        <f t="shared" si="9"/>
        <v>163435.01608017107</v>
      </c>
      <c r="D123" s="55">
        <f>B123/$O$2</f>
        <v>0.83738984168669894</v>
      </c>
      <c r="E123" s="56">
        <f t="shared" si="10"/>
        <v>644128.33908633818</v>
      </c>
      <c r="F123" s="57">
        <f t="shared" si="11"/>
        <v>163435.01608017107</v>
      </c>
      <c r="G123" s="57">
        <f t="shared" si="12"/>
        <v>160231.10766872234</v>
      </c>
      <c r="H123" s="55">
        <f t="shared" si="13"/>
        <v>1.6516111258624056E-2</v>
      </c>
      <c r="I123" s="58">
        <f t="shared" si="14"/>
        <v>5697667.8351324117</v>
      </c>
      <c r="J123" s="57">
        <f t="shared" si="15"/>
        <v>160231.10766872234</v>
      </c>
      <c r="K123" s="55">
        <f t="shared" si="8"/>
        <v>0.14609404705467721</v>
      </c>
      <c r="L123" s="59">
        <f>B123+E123+I123</f>
        <v>39000000.000000007</v>
      </c>
      <c r="M123" s="1"/>
    </row>
    <row r="124" spans="1:13" x14ac:dyDescent="0.25">
      <c r="A124" s="3">
        <v>121</v>
      </c>
      <c r="B124" s="53">
        <f>B123-C124</f>
        <v>32494769.707829554</v>
      </c>
      <c r="C124" s="54">
        <f t="shared" si="9"/>
        <v>163434.1179517078</v>
      </c>
      <c r="D124" s="55">
        <f>B124/$O$2</f>
        <v>0.83319922327768081</v>
      </c>
      <c r="E124" s="56">
        <f t="shared" si="10"/>
        <v>646530.37226646137</v>
      </c>
      <c r="F124" s="57">
        <f t="shared" si="11"/>
        <v>163434.1179517078</v>
      </c>
      <c r="G124" s="57">
        <f t="shared" si="12"/>
        <v>161032.08477158454</v>
      </c>
      <c r="H124" s="55">
        <f t="shared" si="13"/>
        <v>1.6577701852986189E-2</v>
      </c>
      <c r="I124" s="58">
        <f t="shared" si="14"/>
        <v>5858699.9199039964</v>
      </c>
      <c r="J124" s="57">
        <f t="shared" si="15"/>
        <v>161032.08477158454</v>
      </c>
      <c r="K124" s="55">
        <f t="shared" si="8"/>
        <v>0.15022307486933323</v>
      </c>
      <c r="L124" s="59">
        <f>B124+E124+I124</f>
        <v>39000000.000000007</v>
      </c>
      <c r="M124" s="1"/>
    </row>
    <row r="125" spans="1:13" x14ac:dyDescent="0.25">
      <c r="A125" s="3">
        <v>122</v>
      </c>
      <c r="B125" s="53">
        <f>B124-C125</f>
        <v>32331547.060818207</v>
      </c>
      <c r="C125" s="54">
        <f t="shared" si="9"/>
        <v>163222.64701134717</v>
      </c>
      <c r="D125" s="55">
        <f>B125/$O$2</f>
        <v>0.8290140272004668</v>
      </c>
      <c r="E125" s="56">
        <f t="shared" si="10"/>
        <v>648120.4262111932</v>
      </c>
      <c r="F125" s="57">
        <f t="shared" si="11"/>
        <v>163222.64701134717</v>
      </c>
      <c r="G125" s="57">
        <f t="shared" si="12"/>
        <v>161632.59306661534</v>
      </c>
      <c r="H125" s="55">
        <f t="shared" si="13"/>
        <v>1.6618472466953672E-2</v>
      </c>
      <c r="I125" s="58">
        <f t="shared" si="14"/>
        <v>6020332.5129706115</v>
      </c>
      <c r="J125" s="57">
        <f t="shared" si="15"/>
        <v>161632.59306661534</v>
      </c>
      <c r="K125" s="55">
        <f t="shared" si="8"/>
        <v>0.15436750033257979</v>
      </c>
      <c r="L125" s="59">
        <f>B125+E125+I125</f>
        <v>39000000.000000015</v>
      </c>
      <c r="M125" s="1"/>
    </row>
    <row r="126" spans="1:13" x14ac:dyDescent="0.25">
      <c r="A126" s="3">
        <v>123</v>
      </c>
      <c r="B126" s="53">
        <f>B125-C126</f>
        <v>32168744.880651008</v>
      </c>
      <c r="C126" s="54">
        <f t="shared" si="9"/>
        <v>162802.18016719996</v>
      </c>
      <c r="D126" s="55">
        <f>B126/$O$2</f>
        <v>0.82483961232438485</v>
      </c>
      <c r="E126" s="56">
        <f t="shared" si="10"/>
        <v>648892.49982559483</v>
      </c>
      <c r="F126" s="57">
        <f t="shared" si="11"/>
        <v>162802.18016719996</v>
      </c>
      <c r="G126" s="57">
        <f t="shared" si="12"/>
        <v>162030.1065527983</v>
      </c>
      <c r="H126" s="55">
        <f t="shared" si="13"/>
        <v>1.6638269226297304E-2</v>
      </c>
      <c r="I126" s="58">
        <f t="shared" si="14"/>
        <v>6182362.6195234098</v>
      </c>
      <c r="J126" s="57">
        <f t="shared" si="15"/>
        <v>162030.1065527983</v>
      </c>
      <c r="K126" s="55">
        <f t="shared" si="8"/>
        <v>0.15852211844931821</v>
      </c>
      <c r="L126" s="59">
        <f>B126+E126+I126</f>
        <v>39000000.000000015</v>
      </c>
      <c r="M126" s="1"/>
    </row>
    <row r="127" spans="1:13" x14ac:dyDescent="0.25">
      <c r="A127" s="3">
        <v>124</v>
      </c>
      <c r="B127" s="53">
        <f>B126-C127</f>
        <v>32006569.512538116</v>
      </c>
      <c r="C127" s="54">
        <f t="shared" si="9"/>
        <v>162175.36811289241</v>
      </c>
      <c r="D127" s="55">
        <f>B127/$O$2</f>
        <v>0.8206812695522594</v>
      </c>
      <c r="E127" s="56">
        <f t="shared" si="10"/>
        <v>648844.74298208847</v>
      </c>
      <c r="F127" s="57">
        <f t="shared" si="11"/>
        <v>162175.36811289241</v>
      </c>
      <c r="G127" s="57">
        <f t="shared" si="12"/>
        <v>162223.12495639871</v>
      </c>
      <c r="H127" s="55">
        <f t="shared" si="13"/>
        <v>1.6637044691848422E-2</v>
      </c>
      <c r="I127" s="58">
        <f t="shared" si="14"/>
        <v>6344585.744479808</v>
      </c>
      <c r="J127" s="57">
        <f t="shared" si="15"/>
        <v>162223.12495639871</v>
      </c>
      <c r="K127" s="55">
        <f t="shared" si="8"/>
        <v>0.16268168575589251</v>
      </c>
      <c r="L127" s="59">
        <f>B127+E127+I127</f>
        <v>39000000.000000015</v>
      </c>
      <c r="M127" s="1"/>
    </row>
    <row r="128" spans="1:13" x14ac:dyDescent="0.25">
      <c r="A128" s="3">
        <v>125</v>
      </c>
      <c r="B128" s="53">
        <f>B127-C128</f>
        <v>31845223.610132024</v>
      </c>
      <c r="C128" s="54">
        <f t="shared" si="9"/>
        <v>161345.90240609349</v>
      </c>
      <c r="D128" s="55">
        <f>B128/$O$2</f>
        <v>0.81654419513159038</v>
      </c>
      <c r="E128" s="56">
        <f t="shared" si="10"/>
        <v>647979.45964265987</v>
      </c>
      <c r="F128" s="57">
        <f t="shared" si="11"/>
        <v>161345.90240609349</v>
      </c>
      <c r="G128" s="57">
        <f t="shared" si="12"/>
        <v>162211.18574552212</v>
      </c>
      <c r="H128" s="55">
        <f t="shared" si="13"/>
        <v>1.6614857939555382E-2</v>
      </c>
      <c r="I128" s="58">
        <f t="shared" si="14"/>
        <v>6506796.9302253304</v>
      </c>
      <c r="J128" s="57">
        <f t="shared" si="15"/>
        <v>162211.18574552212</v>
      </c>
      <c r="K128" s="55">
        <f t="shared" si="8"/>
        <v>0.16684094692885462</v>
      </c>
      <c r="L128" s="59">
        <f>B128+E128+I128</f>
        <v>39000000.000000015</v>
      </c>
      <c r="M128" s="1"/>
    </row>
    <row r="129" spans="1:13" x14ac:dyDescent="0.25">
      <c r="A129" s="3">
        <v>126</v>
      </c>
      <c r="B129" s="53">
        <f>B128-C129</f>
        <v>31684905.138632301</v>
      </c>
      <c r="C129" s="54">
        <f t="shared" si="9"/>
        <v>160318.47149972271</v>
      </c>
      <c r="D129" s="55">
        <f>B129/$O$2</f>
        <v>0.81243346509313596</v>
      </c>
      <c r="E129" s="56">
        <f t="shared" si="10"/>
        <v>646303.06623171759</v>
      </c>
      <c r="F129" s="57">
        <f t="shared" si="11"/>
        <v>160318.47149972271</v>
      </c>
      <c r="G129" s="57">
        <f t="shared" si="12"/>
        <v>161994.86491066497</v>
      </c>
      <c r="H129" s="55">
        <f t="shared" si="13"/>
        <v>1.6571873493120965E-2</v>
      </c>
      <c r="I129" s="58">
        <f t="shared" si="14"/>
        <v>6668791.7951359954</v>
      </c>
      <c r="J129" s="57">
        <f t="shared" si="15"/>
        <v>161994.86491066497</v>
      </c>
      <c r="K129" s="55">
        <f t="shared" si="8"/>
        <v>0.17099466141374348</v>
      </c>
      <c r="L129" s="59">
        <f>B129+E129+I129</f>
        <v>39000000.000000015</v>
      </c>
      <c r="M129" s="1"/>
    </row>
    <row r="130" spans="1:13" x14ac:dyDescent="0.25">
      <c r="A130" s="3">
        <v>127</v>
      </c>
      <c r="B130" s="53">
        <f>B129-C130</f>
        <v>31525806.432033818</v>
      </c>
      <c r="C130" s="54">
        <f t="shared" si="9"/>
        <v>159098.70659848271</v>
      </c>
      <c r="D130" s="55">
        <f>B130/$O$2</f>
        <v>0.80835401107779026</v>
      </c>
      <c r="E130" s="56">
        <f t="shared" si="10"/>
        <v>643826.00627227081</v>
      </c>
      <c r="F130" s="57">
        <f t="shared" si="11"/>
        <v>159098.70659848271</v>
      </c>
      <c r="G130" s="57">
        <f t="shared" si="12"/>
        <v>161575.7665579294</v>
      </c>
      <c r="H130" s="55">
        <f t="shared" si="13"/>
        <v>1.6508359135186432E-2</v>
      </c>
      <c r="I130" s="58">
        <f t="shared" si="14"/>
        <v>6830367.5616939245</v>
      </c>
      <c r="J130" s="57">
        <f t="shared" si="15"/>
        <v>161575.7665579294</v>
      </c>
      <c r="K130" s="55">
        <f t="shared" si="8"/>
        <v>0.17513762978702371</v>
      </c>
      <c r="L130" s="59">
        <f>B130+E130+I130</f>
        <v>39000000.000000015</v>
      </c>
      <c r="M130" s="1"/>
    </row>
    <row r="131" spans="1:13" x14ac:dyDescent="0.25">
      <c r="A131" s="3">
        <v>128</v>
      </c>
      <c r="B131" s="53">
        <f>B130-C131</f>
        <v>31368113.313648082</v>
      </c>
      <c r="C131" s="54">
        <f t="shared" si="9"/>
        <v>157693.11838573456</v>
      </c>
      <c r="D131" s="55">
        <f>B131/$O$2</f>
        <v>0.80431059778584824</v>
      </c>
      <c r="E131" s="56">
        <f t="shared" si="10"/>
        <v>640562.62308993761</v>
      </c>
      <c r="F131" s="57">
        <f t="shared" si="11"/>
        <v>157693.11838573456</v>
      </c>
      <c r="G131" s="57">
        <f t="shared" si="12"/>
        <v>160956.5015680677</v>
      </c>
      <c r="H131" s="55">
        <f t="shared" si="13"/>
        <v>1.6424682643331735E-2</v>
      </c>
      <c r="I131" s="58">
        <f t="shared" si="14"/>
        <v>6991324.0632619923</v>
      </c>
      <c r="J131" s="57">
        <f t="shared" si="15"/>
        <v>160956.5015680677</v>
      </c>
      <c r="K131" s="55">
        <f t="shared" si="8"/>
        <v>0.17926471957082032</v>
      </c>
      <c r="L131" s="59">
        <f>B131+E131+I131</f>
        <v>39000000.000000015</v>
      </c>
      <c r="M131" s="1"/>
    </row>
    <row r="132" spans="1:13" x14ac:dyDescent="0.25">
      <c r="A132" s="3">
        <v>129</v>
      </c>
      <c r="B132" s="53">
        <f>B131-C132</f>
        <v>31212004.287840169</v>
      </c>
      <c r="C132" s="54">
        <f t="shared" si="9"/>
        <v>156109.02580791182</v>
      </c>
      <c r="D132" s="55">
        <f>B132/$O$2</f>
        <v>0.80030780225231202</v>
      </c>
      <c r="E132" s="56">
        <f t="shared" si="10"/>
        <v>636530.99312536512</v>
      </c>
      <c r="F132" s="57">
        <f t="shared" si="11"/>
        <v>156109.02580791182</v>
      </c>
      <c r="G132" s="57">
        <f t="shared" si="12"/>
        <v>160140.6557724844</v>
      </c>
      <c r="H132" s="55">
        <f t="shared" si="13"/>
        <v>1.6321307516035003E-2</v>
      </c>
      <c r="I132" s="58">
        <f t="shared" si="14"/>
        <v>7151464.7190344771</v>
      </c>
      <c r="J132" s="57">
        <f t="shared" si="15"/>
        <v>160140.6557724844</v>
      </c>
      <c r="K132" s="55">
        <f t="shared" ref="K132:K195" si="16">I132/$O$2</f>
        <v>0.18337089023165326</v>
      </c>
      <c r="L132" s="59">
        <f>B132+E132+I132</f>
        <v>39000000.000000007</v>
      </c>
      <c r="M132" s="1"/>
    </row>
    <row r="133" spans="1:13" x14ac:dyDescent="0.25">
      <c r="A133" s="3">
        <v>130</v>
      </c>
      <c r="B133" s="53">
        <f>B132-C133</f>
        <v>31057649.809627555</v>
      </c>
      <c r="C133" s="54">
        <f t="shared" ref="C133:C196" si="17">$O$3*D132*E132</f>
        <v>154354.47821261367</v>
      </c>
      <c r="D133" s="55">
        <f>B133/$O$2</f>
        <v>0.79634999511865523</v>
      </c>
      <c r="E133" s="56">
        <f t="shared" ref="E133:E196" si="18">E132+F133-G133</f>
        <v>631752.72305663745</v>
      </c>
      <c r="F133" s="57">
        <f t="shared" ref="F133:F196" si="19">($O$3*D132*E132)</f>
        <v>154354.47821261367</v>
      </c>
      <c r="G133" s="57">
        <f t="shared" ref="G133:G196" si="20">$O$5*E132</f>
        <v>159132.74828134128</v>
      </c>
      <c r="H133" s="55">
        <f t="shared" ref="H133:H196" si="21">E133/$O$2</f>
        <v>1.6198787770683013E-2</v>
      </c>
      <c r="I133" s="58">
        <f t="shared" ref="I133:I196" si="22">I132+J133</f>
        <v>7310597.4673158182</v>
      </c>
      <c r="J133" s="57">
        <f t="shared" ref="J133:J196" si="23">$O$5*E132</f>
        <v>159132.74828134128</v>
      </c>
      <c r="K133" s="55">
        <f t="shared" si="16"/>
        <v>0.18745121711066201</v>
      </c>
      <c r="L133" s="59">
        <f>B133+E133+I133</f>
        <v>39000000.000000007</v>
      </c>
      <c r="M133" s="1"/>
    </row>
    <row r="134" spans="1:13" x14ac:dyDescent="0.25">
      <c r="A134" s="3">
        <v>131</v>
      </c>
      <c r="B134" s="53">
        <f>B133-C134</f>
        <v>30905211.637417082</v>
      </c>
      <c r="C134" s="54">
        <f t="shared" si="17"/>
        <v>152438.17221047214</v>
      </c>
      <c r="D134" s="55">
        <f>B134/$O$2</f>
        <v>0.79244132403633538</v>
      </c>
      <c r="E134" s="56">
        <f t="shared" si="18"/>
        <v>626252.7145029502</v>
      </c>
      <c r="F134" s="57">
        <f t="shared" si="19"/>
        <v>152438.17221047214</v>
      </c>
      <c r="G134" s="57">
        <f t="shared" si="20"/>
        <v>157938.18076415936</v>
      </c>
      <c r="H134" s="55">
        <f t="shared" si="21"/>
        <v>1.6057761910332057E-2</v>
      </c>
      <c r="I134" s="58">
        <f t="shared" si="22"/>
        <v>7468535.6480799774</v>
      </c>
      <c r="J134" s="57">
        <f t="shared" si="23"/>
        <v>157938.18076415936</v>
      </c>
      <c r="K134" s="55">
        <f t="shared" si="16"/>
        <v>0.19150091405333275</v>
      </c>
      <c r="L134" s="59">
        <f>B134+E134+I134</f>
        <v>39000000.000000007</v>
      </c>
      <c r="M134" s="1"/>
    </row>
    <row r="135" spans="1:13" x14ac:dyDescent="0.25">
      <c r="A135" s="3">
        <v>132</v>
      </c>
      <c r="B135" s="53">
        <f>B134-C135</f>
        <v>30754842.272747677</v>
      </c>
      <c r="C135" s="54">
        <f t="shared" si="17"/>
        <v>150369.36466940629</v>
      </c>
      <c r="D135" s="55">
        <f>B135/$O$2</f>
        <v>0.78858569930122246</v>
      </c>
      <c r="E135" s="56">
        <f t="shared" si="18"/>
        <v>620058.90054661897</v>
      </c>
      <c r="F135" s="57">
        <f t="shared" si="19"/>
        <v>150369.36466940629</v>
      </c>
      <c r="G135" s="57">
        <f t="shared" si="20"/>
        <v>156563.17862573755</v>
      </c>
      <c r="H135" s="55">
        <f t="shared" si="21"/>
        <v>1.5898946167862023E-2</v>
      </c>
      <c r="I135" s="58">
        <f t="shared" si="22"/>
        <v>7625098.8267057147</v>
      </c>
      <c r="J135" s="57">
        <f t="shared" si="23"/>
        <v>156563.17862573755</v>
      </c>
      <c r="K135" s="55">
        <f t="shared" si="16"/>
        <v>0.19551535453091576</v>
      </c>
      <c r="L135" s="59">
        <f>B135+E135+I135</f>
        <v>39000000.000000007</v>
      </c>
      <c r="M135" s="1"/>
    </row>
    <row r="136" spans="1:13" x14ac:dyDescent="0.25">
      <c r="A136" s="3">
        <v>133</v>
      </c>
      <c r="B136" s="53">
        <f>B135-C136</f>
        <v>30606684.48949394</v>
      </c>
      <c r="C136" s="54">
        <f t="shared" si="17"/>
        <v>148157.78325373729</v>
      </c>
      <c r="D136" s="55">
        <f>B136/$O$2</f>
        <v>0.78478678178189587</v>
      </c>
      <c r="E136" s="56">
        <f t="shared" si="18"/>
        <v>613201.95866370155</v>
      </c>
      <c r="F136" s="57">
        <f t="shared" si="19"/>
        <v>148157.78325373729</v>
      </c>
      <c r="G136" s="57">
        <f t="shared" si="20"/>
        <v>155014.72513665474</v>
      </c>
      <c r="H136" s="55">
        <f t="shared" si="21"/>
        <v>1.5723127145223118E-2</v>
      </c>
      <c r="I136" s="58">
        <f t="shared" si="22"/>
        <v>7780113.5518423691</v>
      </c>
      <c r="J136" s="57">
        <f t="shared" si="23"/>
        <v>155014.72513665474</v>
      </c>
      <c r="K136" s="55">
        <f t="shared" si="16"/>
        <v>0.19949009107288126</v>
      </c>
      <c r="L136" s="59">
        <f>B136+E136+I136</f>
        <v>39000000.000000015</v>
      </c>
      <c r="M136" s="1"/>
    </row>
    <row r="137" spans="1:13" x14ac:dyDescent="0.25">
      <c r="A137" s="3">
        <v>134</v>
      </c>
      <c r="B137" s="53">
        <f>B136-C137</f>
        <v>30460870.953602161</v>
      </c>
      <c r="C137" s="54">
        <f t="shared" si="17"/>
        <v>145813.53589177856</v>
      </c>
      <c r="D137" s="55">
        <f>B137/$O$2</f>
        <v>0.7810479731692862</v>
      </c>
      <c r="E137" s="56">
        <f t="shared" si="18"/>
        <v>605715.00488955469</v>
      </c>
      <c r="F137" s="57">
        <f t="shared" si="19"/>
        <v>145813.53589177856</v>
      </c>
      <c r="G137" s="57">
        <f t="shared" si="20"/>
        <v>153300.48966592539</v>
      </c>
      <c r="H137" s="55">
        <f t="shared" si="21"/>
        <v>1.5531153971527044E-2</v>
      </c>
      <c r="I137" s="58">
        <f t="shared" si="22"/>
        <v>7933414.0415082946</v>
      </c>
      <c r="J137" s="57">
        <f t="shared" si="23"/>
        <v>153300.48966592539</v>
      </c>
      <c r="K137" s="55">
        <f t="shared" si="16"/>
        <v>0.20342087285918703</v>
      </c>
      <c r="L137" s="59">
        <f>B137+E137+I137</f>
        <v>39000000.000000015</v>
      </c>
      <c r="M137" s="1"/>
    </row>
    <row r="138" spans="1:13" x14ac:dyDescent="0.25">
      <c r="A138" s="3">
        <v>135</v>
      </c>
      <c r="B138" s="53">
        <f>B137-C138</f>
        <v>30317523.933105335</v>
      </c>
      <c r="C138" s="54">
        <f t="shared" si="17"/>
        <v>143347.0204968249</v>
      </c>
      <c r="D138" s="55">
        <f>B138/$O$2</f>
        <v>0.77737240854116241</v>
      </c>
      <c r="E138" s="56">
        <f t="shared" si="18"/>
        <v>597633.27416399086</v>
      </c>
      <c r="F138" s="57">
        <f t="shared" si="19"/>
        <v>143347.0204968249</v>
      </c>
      <c r="G138" s="57">
        <f t="shared" si="20"/>
        <v>151428.75122238867</v>
      </c>
      <c r="H138" s="55">
        <f t="shared" si="21"/>
        <v>1.5323930106768996E-2</v>
      </c>
      <c r="I138" s="58">
        <f t="shared" si="22"/>
        <v>8084842.7927306835</v>
      </c>
      <c r="J138" s="57">
        <f t="shared" si="23"/>
        <v>151428.75122238867</v>
      </c>
      <c r="K138" s="55">
        <f t="shared" si="16"/>
        <v>0.20730366135206882</v>
      </c>
      <c r="L138" s="59">
        <f>B138+E138+I138</f>
        <v>39000000.000000007</v>
      </c>
      <c r="M138" s="1"/>
    </row>
    <row r="139" spans="1:13" x14ac:dyDescent="0.25">
      <c r="A139" s="3">
        <v>136</v>
      </c>
      <c r="B139" s="53">
        <f>B138-C139</f>
        <v>30176755.09692369</v>
      </c>
      <c r="C139" s="54">
        <f t="shared" si="17"/>
        <v>140768.83618164432</v>
      </c>
      <c r="D139" s="55">
        <f>B139/$O$2</f>
        <v>0.77376295120317151</v>
      </c>
      <c r="E139" s="56">
        <f t="shared" si="18"/>
        <v>588993.79180463753</v>
      </c>
      <c r="F139" s="57">
        <f t="shared" si="19"/>
        <v>140768.83618164432</v>
      </c>
      <c r="G139" s="57">
        <f t="shared" si="20"/>
        <v>149408.31854099772</v>
      </c>
      <c r="H139" s="55">
        <f t="shared" si="21"/>
        <v>1.5102404918067629E-2</v>
      </c>
      <c r="I139" s="58">
        <f t="shared" si="22"/>
        <v>8234251.1112716813</v>
      </c>
      <c r="J139" s="57">
        <f t="shared" si="23"/>
        <v>149408.31854099772</v>
      </c>
      <c r="K139" s="55">
        <f t="shared" si="16"/>
        <v>0.21113464387876105</v>
      </c>
      <c r="L139" s="59">
        <f>B139+E139+I139</f>
        <v>39000000.000000007</v>
      </c>
      <c r="M139" s="1"/>
    </row>
    <row r="140" spans="1:13" x14ac:dyDescent="0.25">
      <c r="A140" s="3">
        <v>137</v>
      </c>
      <c r="B140" s="53">
        <f>B139-C140</f>
        <v>30038665.3998238</v>
      </c>
      <c r="C140" s="54">
        <f t="shared" si="17"/>
        <v>138089.69709989213</v>
      </c>
      <c r="D140" s="55">
        <f>B140/$O$2</f>
        <v>0.77022218973907175</v>
      </c>
      <c r="E140" s="56">
        <f t="shared" si="18"/>
        <v>579835.04095337028</v>
      </c>
      <c r="F140" s="57">
        <f t="shared" si="19"/>
        <v>138089.69709989213</v>
      </c>
      <c r="G140" s="57">
        <f t="shared" si="20"/>
        <v>147248.44795115938</v>
      </c>
      <c r="H140" s="55">
        <f t="shared" si="21"/>
        <v>1.486756515265052E-2</v>
      </c>
      <c r="I140" s="58">
        <f t="shared" si="22"/>
        <v>8381499.5592228407</v>
      </c>
      <c r="J140" s="57">
        <f t="shared" si="23"/>
        <v>147248.44795115938</v>
      </c>
      <c r="K140" s="55">
        <f t="shared" si="16"/>
        <v>0.21491024510827797</v>
      </c>
      <c r="L140" s="59">
        <f>B140+E140+I140</f>
        <v>39000000.000000015</v>
      </c>
      <c r="M140" s="1"/>
    </row>
    <row r="141" spans="1:13" x14ac:dyDescent="0.25">
      <c r="A141" s="3">
        <v>138</v>
      </c>
      <c r="B141" s="53">
        <f>B140-C141</f>
        <v>29903345.049899843</v>
      </c>
      <c r="C141" s="54">
        <f t="shared" si="17"/>
        <v>135320.34992395641</v>
      </c>
      <c r="D141" s="55">
        <f>B141/$O$2</f>
        <v>0.76675243717691899</v>
      </c>
      <c r="E141" s="56">
        <f t="shared" si="18"/>
        <v>570196.63063898415</v>
      </c>
      <c r="F141" s="57">
        <f t="shared" si="19"/>
        <v>135320.34992395641</v>
      </c>
      <c r="G141" s="57">
        <f t="shared" si="20"/>
        <v>144958.76023834257</v>
      </c>
      <c r="H141" s="55">
        <f t="shared" si="21"/>
        <v>1.4620426426640619E-2</v>
      </c>
      <c r="I141" s="58">
        <f t="shared" si="22"/>
        <v>8526458.3194611836</v>
      </c>
      <c r="J141" s="57">
        <f t="shared" si="23"/>
        <v>144958.76023834257</v>
      </c>
      <c r="K141" s="55">
        <f t="shared" si="16"/>
        <v>0.2186271363964406</v>
      </c>
      <c r="L141" s="59">
        <f>B141+E141+I141</f>
        <v>39000000.000000007</v>
      </c>
      <c r="M141" s="1"/>
    </row>
    <row r="142" spans="1:13" x14ac:dyDescent="0.25">
      <c r="A142" s="3">
        <v>139</v>
      </c>
      <c r="B142" s="53">
        <f>B141-C142</f>
        <v>29770873.554067452</v>
      </c>
      <c r="C142" s="54">
        <f t="shared" si="17"/>
        <v>132471.49583239009</v>
      </c>
      <c r="D142" s="55">
        <f>B142/$O$2</f>
        <v>0.76335573215557573</v>
      </c>
      <c r="E142" s="56">
        <f t="shared" si="18"/>
        <v>560118.96881162818</v>
      </c>
      <c r="F142" s="57">
        <f t="shared" si="19"/>
        <v>132471.49583239009</v>
      </c>
      <c r="G142" s="57">
        <f t="shared" si="20"/>
        <v>142549.15765974604</v>
      </c>
      <c r="H142" s="55">
        <f t="shared" si="21"/>
        <v>1.43620248413238E-2</v>
      </c>
      <c r="I142" s="58">
        <f t="shared" si="22"/>
        <v>8669007.4771209303</v>
      </c>
      <c r="J142" s="57">
        <f t="shared" si="23"/>
        <v>142549.15765974604</v>
      </c>
      <c r="K142" s="55">
        <f t="shared" si="16"/>
        <v>0.22228224300310079</v>
      </c>
      <c r="L142" s="59">
        <f>B142+E142+I142</f>
        <v>39000000.000000007</v>
      </c>
      <c r="M142" s="1"/>
    </row>
    <row r="143" spans="1:13" x14ac:dyDescent="0.25">
      <c r="A143" s="3">
        <v>140</v>
      </c>
      <c r="B143" s="53">
        <f>B142-C143</f>
        <v>29641319.836331431</v>
      </c>
      <c r="C143" s="54">
        <f t="shared" si="17"/>
        <v>129553.71773602224</v>
      </c>
      <c r="D143" s="55">
        <f>B143/$O$2</f>
        <v>0.76003384195721613</v>
      </c>
      <c r="E143" s="56">
        <f t="shared" si="18"/>
        <v>549642.94434474339</v>
      </c>
      <c r="F143" s="57">
        <f t="shared" si="19"/>
        <v>129553.71773602224</v>
      </c>
      <c r="G143" s="57">
        <f t="shared" si="20"/>
        <v>140029.74220290704</v>
      </c>
      <c r="H143" s="55">
        <f t="shared" si="21"/>
        <v>1.4093408829352394E-2</v>
      </c>
      <c r="I143" s="58">
        <f t="shared" si="22"/>
        <v>8809037.2193238381</v>
      </c>
      <c r="J143" s="57">
        <f t="shared" si="23"/>
        <v>140029.74220290704</v>
      </c>
      <c r="K143" s="55">
        <f t="shared" si="16"/>
        <v>0.22587274921343176</v>
      </c>
      <c r="L143" s="59">
        <f>B143+E143+I143</f>
        <v>39000000.000000015</v>
      </c>
      <c r="M143" s="1"/>
    </row>
    <row r="144" spans="1:13" x14ac:dyDescent="0.25">
      <c r="A144" s="3">
        <v>141</v>
      </c>
      <c r="B144" s="53">
        <f>B143-C144</f>
        <v>29514742.423006844</v>
      </c>
      <c r="C144" s="54">
        <f t="shared" si="17"/>
        <v>126577.41332458852</v>
      </c>
      <c r="D144" s="55">
        <f>B144/$O$2</f>
        <v>0.75678826725658577</v>
      </c>
      <c r="E144" s="56">
        <f t="shared" si="18"/>
        <v>538809.62158314604</v>
      </c>
      <c r="F144" s="57">
        <f t="shared" si="19"/>
        <v>126577.41332458852</v>
      </c>
      <c r="G144" s="57">
        <f t="shared" si="20"/>
        <v>137410.73608618585</v>
      </c>
      <c r="H144" s="55">
        <f t="shared" si="21"/>
        <v>1.381563132264477E-2</v>
      </c>
      <c r="I144" s="58">
        <f t="shared" si="22"/>
        <v>8946447.9554100242</v>
      </c>
      <c r="J144" s="57">
        <f t="shared" si="23"/>
        <v>137410.73608618585</v>
      </c>
      <c r="K144" s="55">
        <f t="shared" si="16"/>
        <v>0.22939610142076985</v>
      </c>
      <c r="L144" s="59">
        <f>B144+E144+I144</f>
        <v>39000000.000000015</v>
      </c>
      <c r="M144" s="1"/>
    </row>
    <row r="145" spans="1:13" x14ac:dyDescent="0.25">
      <c r="A145" s="3">
        <v>142</v>
      </c>
      <c r="B145" s="53">
        <f>B144-C145</f>
        <v>29391189.688637421</v>
      </c>
      <c r="C145" s="54">
        <f t="shared" si="17"/>
        <v>123552.73436942299</v>
      </c>
      <c r="D145" s="55">
        <f>B145/$O$2</f>
        <v>0.75362024842660058</v>
      </c>
      <c r="E145" s="56">
        <f t="shared" si="18"/>
        <v>527659.95055678254</v>
      </c>
      <c r="F145" s="57">
        <f t="shared" si="19"/>
        <v>123552.73436942299</v>
      </c>
      <c r="G145" s="57">
        <f t="shared" si="20"/>
        <v>134702.40539578651</v>
      </c>
      <c r="H145" s="55">
        <f t="shared" si="21"/>
        <v>1.3529742321968782E-2</v>
      </c>
      <c r="I145" s="58">
        <f t="shared" si="22"/>
        <v>9081150.3608058114</v>
      </c>
      <c r="J145" s="57">
        <f t="shared" si="23"/>
        <v>134702.40539578651</v>
      </c>
      <c r="K145" s="55">
        <f t="shared" si="16"/>
        <v>0.23285000925143107</v>
      </c>
      <c r="L145" s="59">
        <f>B145+E145+I145</f>
        <v>39000000.000000015</v>
      </c>
      <c r="M145" s="1"/>
    </row>
    <row r="146" spans="1:13" x14ac:dyDescent="0.25">
      <c r="A146" s="3">
        <v>143</v>
      </c>
      <c r="B146" s="53">
        <f>B145-C146</f>
        <v>29270700.15606134</v>
      </c>
      <c r="C146" s="54">
        <f t="shared" si="17"/>
        <v>120489.53257608118</v>
      </c>
      <c r="D146" s="55">
        <f>B146/$O$2</f>
        <v>0.75053077323234207</v>
      </c>
      <c r="E146" s="56">
        <f t="shared" si="18"/>
        <v>516234.49549366813</v>
      </c>
      <c r="F146" s="57">
        <f t="shared" si="19"/>
        <v>120489.53257608118</v>
      </c>
      <c r="G146" s="57">
        <f t="shared" si="20"/>
        <v>131914.98763919563</v>
      </c>
      <c r="H146" s="55">
        <f t="shared" si="21"/>
        <v>1.3236781935735081E-2</v>
      </c>
      <c r="I146" s="58">
        <f t="shared" si="22"/>
        <v>9213065.3484450076</v>
      </c>
      <c r="J146" s="57">
        <f t="shared" si="23"/>
        <v>131914.98763919563</v>
      </c>
      <c r="K146" s="55">
        <f t="shared" si="16"/>
        <v>0.23623244483192327</v>
      </c>
      <c r="L146" s="59">
        <f>B146+E146+I146</f>
        <v>39000000.000000015</v>
      </c>
      <c r="M146" s="1"/>
    </row>
    <row r="147" spans="1:13" x14ac:dyDescent="0.25">
      <c r="A147" s="3">
        <v>144</v>
      </c>
      <c r="B147" s="53">
        <f>B146-C147</f>
        <v>29153302.843914501</v>
      </c>
      <c r="C147" s="54">
        <f t="shared" si="17"/>
        <v>117397.31214683744</v>
      </c>
      <c r="D147" s="55">
        <f>B147/$O$2</f>
        <v>0.74752058574139746</v>
      </c>
      <c r="E147" s="56">
        <f t="shared" si="18"/>
        <v>504573.18376708857</v>
      </c>
      <c r="F147" s="57">
        <f t="shared" si="19"/>
        <v>117397.31214683744</v>
      </c>
      <c r="G147" s="57">
        <f t="shared" si="20"/>
        <v>129058.62387341703</v>
      </c>
      <c r="H147" s="55">
        <f t="shared" si="21"/>
        <v>1.293777394274586E-2</v>
      </c>
      <c r="I147" s="58">
        <f t="shared" si="22"/>
        <v>9342123.9723184239</v>
      </c>
      <c r="J147" s="57">
        <f t="shared" si="23"/>
        <v>129058.62387341703</v>
      </c>
      <c r="K147" s="55">
        <f t="shared" si="16"/>
        <v>0.23954164031585704</v>
      </c>
      <c r="L147" s="59">
        <f>B147+E147+I147</f>
        <v>39000000.000000015</v>
      </c>
      <c r="M147" s="1"/>
    </row>
    <row r="148" spans="1:13" x14ac:dyDescent="0.25">
      <c r="A148" s="3">
        <v>145</v>
      </c>
      <c r="B148" s="53">
        <f>B147-C148</f>
        <v>29039017.654825173</v>
      </c>
      <c r="C148" s="54">
        <f t="shared" si="17"/>
        <v>114285.18908932967</v>
      </c>
      <c r="D148" s="55">
        <f>B148/$O$2</f>
        <v>0.74459019627756851</v>
      </c>
      <c r="E148" s="56">
        <f t="shared" si="18"/>
        <v>492715.07691464608</v>
      </c>
      <c r="F148" s="57">
        <f t="shared" si="19"/>
        <v>114285.18908932967</v>
      </c>
      <c r="G148" s="57">
        <f t="shared" si="20"/>
        <v>126143.29594177214</v>
      </c>
      <c r="H148" s="55">
        <f t="shared" si="21"/>
        <v>1.263371992088836E-2</v>
      </c>
      <c r="I148" s="58">
        <f t="shared" si="22"/>
        <v>9468267.2682601959</v>
      </c>
      <c r="J148" s="57">
        <f t="shared" si="23"/>
        <v>126143.29594177214</v>
      </c>
      <c r="K148" s="55">
        <f t="shared" si="16"/>
        <v>0.24277608380154347</v>
      </c>
      <c r="L148" s="59">
        <f>B148+E148+I148</f>
        <v>39000000.000000015</v>
      </c>
      <c r="M148" s="1"/>
    </row>
    <row r="149" spans="1:13" x14ac:dyDescent="0.25">
      <c r="A149" s="3">
        <v>146</v>
      </c>
      <c r="B149" s="53">
        <f>B148-C149</f>
        <v>28927855.797629047</v>
      </c>
      <c r="C149" s="54">
        <f t="shared" si="17"/>
        <v>111161.85719612446</v>
      </c>
      <c r="D149" s="55">
        <f>B149/$O$2</f>
        <v>0.74173989224689862</v>
      </c>
      <c r="E149" s="56">
        <f t="shared" si="18"/>
        <v>480698.16488210903</v>
      </c>
      <c r="F149" s="57">
        <f t="shared" si="19"/>
        <v>111161.85719612446</v>
      </c>
      <c r="G149" s="57">
        <f t="shared" si="20"/>
        <v>123178.76922866152</v>
      </c>
      <c r="H149" s="55">
        <f t="shared" si="21"/>
        <v>1.2325593971336129E-2</v>
      </c>
      <c r="I149" s="58">
        <f t="shared" si="22"/>
        <v>9591446.0374888573</v>
      </c>
      <c r="J149" s="57">
        <f t="shared" si="23"/>
        <v>123178.76922866152</v>
      </c>
      <c r="K149" s="55">
        <f t="shared" si="16"/>
        <v>0.24593451378176556</v>
      </c>
      <c r="L149" s="59">
        <f>B149+E149+I149</f>
        <v>39000000.000000015</v>
      </c>
      <c r="M149" s="1"/>
    </row>
    <row r="150" spans="1:13" x14ac:dyDescent="0.25">
      <c r="A150" s="3">
        <v>147</v>
      </c>
      <c r="B150" s="53">
        <f>B149-C150</f>
        <v>28819820.237107098</v>
      </c>
      <c r="C150" s="54">
        <f t="shared" si="17"/>
        <v>108035.56052195006</v>
      </c>
      <c r="D150" s="55">
        <f>B150/$O$2</f>
        <v>0.73896974966941276</v>
      </c>
      <c r="E150" s="56">
        <f t="shared" si="18"/>
        <v>468559.18418353179</v>
      </c>
      <c r="F150" s="57">
        <f t="shared" si="19"/>
        <v>108035.56052195006</v>
      </c>
      <c r="G150" s="57">
        <f t="shared" si="20"/>
        <v>120174.54122052726</v>
      </c>
      <c r="H150" s="55">
        <f t="shared" si="21"/>
        <v>1.2014338055987995E-2</v>
      </c>
      <c r="I150" s="58">
        <f t="shared" si="22"/>
        <v>9711620.5787093844</v>
      </c>
      <c r="J150" s="57">
        <f t="shared" si="23"/>
        <v>120174.54122052726</v>
      </c>
      <c r="K150" s="55">
        <f t="shared" si="16"/>
        <v>0.2490159122745996</v>
      </c>
      <c r="L150" s="59">
        <f>B150+E150+I150</f>
        <v>39000000.000000015</v>
      </c>
      <c r="M150" s="1"/>
    </row>
    <row r="151" spans="1:13" x14ac:dyDescent="0.25">
      <c r="A151" s="3">
        <v>148</v>
      </c>
      <c r="B151" s="53">
        <f>B150-C151</f>
        <v>28714906.16500555</v>
      </c>
      <c r="C151" s="54">
        <f t="shared" si="17"/>
        <v>104914.07210154684</v>
      </c>
      <c r="D151" s="55">
        <f>B151/$O$2</f>
        <v>0.73627964525655254</v>
      </c>
      <c r="E151" s="56">
        <f t="shared" si="18"/>
        <v>456333.46023919561</v>
      </c>
      <c r="F151" s="57">
        <f t="shared" si="19"/>
        <v>104914.07210154684</v>
      </c>
      <c r="G151" s="57">
        <f t="shared" si="20"/>
        <v>117139.79604588295</v>
      </c>
      <c r="H151" s="55">
        <f t="shared" si="21"/>
        <v>1.1700857954851169E-2</v>
      </c>
      <c r="I151" s="58">
        <f t="shared" si="22"/>
        <v>9828760.3747552671</v>
      </c>
      <c r="J151" s="57">
        <f t="shared" si="23"/>
        <v>117139.79604588295</v>
      </c>
      <c r="K151" s="55">
        <f t="shared" si="16"/>
        <v>0.25201949678859659</v>
      </c>
      <c r="L151" s="59">
        <f>B151+E151+I151</f>
        <v>39000000.000000015</v>
      </c>
      <c r="M151" s="1"/>
    </row>
    <row r="152" spans="1:13" x14ac:dyDescent="0.25">
      <c r="A152" s="3">
        <v>149</v>
      </c>
      <c r="B152" s="53">
        <f>B151-C152</f>
        <v>28613101.486423794</v>
      </c>
      <c r="C152" s="54">
        <f t="shared" si="17"/>
        <v>101804.67858175385</v>
      </c>
      <c r="D152" s="55">
        <f>B152/$O$2</f>
        <v>0.73366926888266137</v>
      </c>
      <c r="E152" s="56">
        <f t="shared" si="18"/>
        <v>444054.77376115054</v>
      </c>
      <c r="F152" s="57">
        <f t="shared" si="19"/>
        <v>101804.67858175385</v>
      </c>
      <c r="G152" s="57">
        <f t="shared" si="20"/>
        <v>114083.3650597989</v>
      </c>
      <c r="H152" s="55">
        <f t="shared" si="21"/>
        <v>1.1386019840029502E-2</v>
      </c>
      <c r="I152" s="58">
        <f t="shared" si="22"/>
        <v>9942843.7398150656</v>
      </c>
      <c r="J152" s="57">
        <f t="shared" si="23"/>
        <v>114083.3650597989</v>
      </c>
      <c r="K152" s="55">
        <f t="shared" si="16"/>
        <v>0.25494471127730939</v>
      </c>
      <c r="L152" s="59">
        <f>B152+E152+I152</f>
        <v>39000000.000000007</v>
      </c>
      <c r="M152" s="1"/>
    </row>
    <row r="153" spans="1:13" x14ac:dyDescent="0.25">
      <c r="A153" s="3">
        <v>150</v>
      </c>
      <c r="B153" s="53">
        <f>B152-C153</f>
        <v>28514387.316037405</v>
      </c>
      <c r="C153" s="54">
        <f t="shared" si="17"/>
        <v>98714.170386387268</v>
      </c>
      <c r="D153" s="55">
        <f>B153/$O$2</f>
        <v>0.73113813630865143</v>
      </c>
      <c r="E153" s="56">
        <f t="shared" si="18"/>
        <v>431755.2507072502</v>
      </c>
      <c r="F153" s="57">
        <f t="shared" si="19"/>
        <v>98714.170386387268</v>
      </c>
      <c r="G153" s="57">
        <f t="shared" si="20"/>
        <v>111013.69344028764</v>
      </c>
      <c r="H153" s="55">
        <f t="shared" si="21"/>
        <v>1.1070647454032056E-2</v>
      </c>
      <c r="I153" s="58">
        <f t="shared" si="22"/>
        <v>10053857.433255354</v>
      </c>
      <c r="J153" s="57">
        <f t="shared" si="23"/>
        <v>111013.69344028764</v>
      </c>
      <c r="K153" s="55">
        <f t="shared" si="16"/>
        <v>0.25779121623731677</v>
      </c>
      <c r="L153" s="59">
        <f>B153+E153+I153</f>
        <v>39000000.000000007</v>
      </c>
      <c r="M153" s="1"/>
    </row>
    <row r="154" spans="1:13" x14ac:dyDescent="0.25">
      <c r="A154" s="3">
        <v>151</v>
      </c>
      <c r="B154" s="53">
        <f>B153-C154</f>
        <v>28418738.479046304</v>
      </c>
      <c r="C154" s="54">
        <f t="shared" si="17"/>
        <v>95648.836991102755</v>
      </c>
      <c r="D154" s="55">
        <f>B154/$O$2</f>
        <v>0.72868560202682831</v>
      </c>
      <c r="E154" s="56">
        <f t="shared" si="18"/>
        <v>419465.27502154047</v>
      </c>
      <c r="F154" s="57">
        <f t="shared" si="19"/>
        <v>95648.836991102755</v>
      </c>
      <c r="G154" s="57">
        <f t="shared" si="20"/>
        <v>107938.81267681255</v>
      </c>
      <c r="H154" s="55">
        <f t="shared" si="21"/>
        <v>1.0755519872347191E-2</v>
      </c>
      <c r="I154" s="58">
        <f t="shared" si="22"/>
        <v>10161796.245932167</v>
      </c>
      <c r="J154" s="57">
        <f t="shared" si="23"/>
        <v>107938.81267681255</v>
      </c>
      <c r="K154" s="55">
        <f t="shared" si="16"/>
        <v>0.26055887810082479</v>
      </c>
      <c r="L154" s="59">
        <f>B154+E154+I154</f>
        <v>39000000.000000015</v>
      </c>
      <c r="M154" s="1"/>
    </row>
    <row r="155" spans="1:13" x14ac:dyDescent="0.25">
      <c r="A155" s="3">
        <v>152</v>
      </c>
      <c r="B155" s="53">
        <f>B154-C155</f>
        <v>28326124.012189403</v>
      </c>
      <c r="C155" s="54">
        <f t="shared" si="17"/>
        <v>92614.466856901359</v>
      </c>
      <c r="D155" s="55">
        <f>B155/$O$2</f>
        <v>0.72631087210742062</v>
      </c>
      <c r="E155" s="56">
        <f t="shared" si="18"/>
        <v>407213.42312305671</v>
      </c>
      <c r="F155" s="57">
        <f t="shared" si="19"/>
        <v>92614.466856901359</v>
      </c>
      <c r="G155" s="57">
        <f t="shared" si="20"/>
        <v>104866.31875538512</v>
      </c>
      <c r="H155" s="55">
        <f t="shared" si="21"/>
        <v>1.0441369823668121E-2</v>
      </c>
      <c r="I155" s="58">
        <f t="shared" si="22"/>
        <v>10266662.564687552</v>
      </c>
      <c r="J155" s="57">
        <f t="shared" si="23"/>
        <v>104866.31875538512</v>
      </c>
      <c r="K155" s="55">
        <f t="shared" si="16"/>
        <v>0.2632477580689116</v>
      </c>
      <c r="L155" s="59">
        <f>B155+E155+I155</f>
        <v>39000000.000000015</v>
      </c>
      <c r="M155" s="1"/>
    </row>
    <row r="156" spans="1:13" x14ac:dyDescent="0.25">
      <c r="A156" s="3">
        <v>153</v>
      </c>
      <c r="B156" s="53">
        <f>B155-C156</f>
        <v>28236507.660635248</v>
      </c>
      <c r="C156" s="54">
        <f t="shared" si="17"/>
        <v>89616.351554153676</v>
      </c>
      <c r="D156" s="55">
        <f>B156/$O$2</f>
        <v>0.72401301693936537</v>
      </c>
      <c r="E156" s="56">
        <f t="shared" si="18"/>
        <v>395026.41889644618</v>
      </c>
      <c r="F156" s="57">
        <f t="shared" si="19"/>
        <v>89616.351554153676</v>
      </c>
      <c r="G156" s="57">
        <f t="shared" si="20"/>
        <v>101803.35578076418</v>
      </c>
      <c r="H156" s="55">
        <f t="shared" si="21"/>
        <v>1.0128882535806313E-2</v>
      </c>
      <c r="I156" s="58">
        <f t="shared" si="22"/>
        <v>10368465.920468315</v>
      </c>
      <c r="J156" s="57">
        <f t="shared" si="23"/>
        <v>101803.35578076418</v>
      </c>
      <c r="K156" s="55">
        <f t="shared" si="16"/>
        <v>0.26585810052482861</v>
      </c>
      <c r="L156" s="59">
        <f>B156+E156+I156</f>
        <v>39000000.000000015</v>
      </c>
      <c r="M156" s="1"/>
    </row>
    <row r="157" spans="1:13" x14ac:dyDescent="0.25">
      <c r="A157" s="3">
        <v>154</v>
      </c>
      <c r="B157" s="53">
        <f>B156-C157</f>
        <v>28149848.367032509</v>
      </c>
      <c r="C157" s="54">
        <f t="shared" si="17"/>
        <v>86659.293602738762</v>
      </c>
      <c r="D157" s="55">
        <f>B157/$O$2</f>
        <v>0.72179098377006434</v>
      </c>
      <c r="E157" s="56">
        <f t="shared" si="18"/>
        <v>382929.10777507338</v>
      </c>
      <c r="F157" s="57">
        <f t="shared" si="19"/>
        <v>86659.293602738762</v>
      </c>
      <c r="G157" s="57">
        <f t="shared" si="20"/>
        <v>98756.604724111545</v>
      </c>
      <c r="H157" s="55">
        <f t="shared" si="21"/>
        <v>9.8186950711557277E-3</v>
      </c>
      <c r="I157" s="58">
        <f t="shared" si="22"/>
        <v>10467222.525192427</v>
      </c>
      <c r="J157" s="57">
        <f t="shared" si="23"/>
        <v>98756.604724111545</v>
      </c>
      <c r="K157" s="55">
        <f t="shared" si="16"/>
        <v>0.26839032115878014</v>
      </c>
      <c r="L157" s="59">
        <f>B157+E157+I157</f>
        <v>39000000.000000007</v>
      </c>
      <c r="M157" s="1"/>
    </row>
    <row r="158" spans="1:13" x14ac:dyDescent="0.25">
      <c r="A158" s="3">
        <v>155</v>
      </c>
      <c r="B158" s="53">
        <f>B157-C158</f>
        <v>28066100.749475714</v>
      </c>
      <c r="C158" s="54">
        <f t="shared" si="17"/>
        <v>83747.617556794459</v>
      </c>
      <c r="D158" s="55">
        <f>B158/$O$2</f>
        <v>0.71964360896091573</v>
      </c>
      <c r="E158" s="56">
        <f t="shared" si="18"/>
        <v>370944.44838809944</v>
      </c>
      <c r="F158" s="57">
        <f t="shared" si="19"/>
        <v>83747.617556794459</v>
      </c>
      <c r="G158" s="57">
        <f t="shared" si="20"/>
        <v>95732.276943768346</v>
      </c>
      <c r="H158" s="55">
        <f t="shared" si="21"/>
        <v>9.5113961125153704E-3</v>
      </c>
      <c r="I158" s="58">
        <f t="shared" si="22"/>
        <v>10562954.802136194</v>
      </c>
      <c r="J158" s="57">
        <f t="shared" si="23"/>
        <v>95732.276943768346</v>
      </c>
      <c r="K158" s="55">
        <f t="shared" si="16"/>
        <v>0.27084499492656905</v>
      </c>
      <c r="L158" s="59">
        <f>B158+E158+I158</f>
        <v>39000000.000000007</v>
      </c>
      <c r="M158" s="1"/>
    </row>
    <row r="159" spans="1:13" x14ac:dyDescent="0.25">
      <c r="A159" s="3">
        <v>156</v>
      </c>
      <c r="B159" s="53">
        <f>B158-C159</f>
        <v>27985215.565602418</v>
      </c>
      <c r="C159" s="54">
        <f t="shared" si="17"/>
        <v>80885.183873294489</v>
      </c>
      <c r="D159" s="55">
        <f>B159/$O$2</f>
        <v>0.71756962988724149</v>
      </c>
      <c r="E159" s="56">
        <f t="shared" si="18"/>
        <v>359093.52016436908</v>
      </c>
      <c r="F159" s="57">
        <f t="shared" si="19"/>
        <v>80885.183873294489</v>
      </c>
      <c r="G159" s="57">
        <f t="shared" si="20"/>
        <v>92736.112097024859</v>
      </c>
      <c r="H159" s="55">
        <f t="shared" si="21"/>
        <v>9.2075261580607456E-3</v>
      </c>
      <c r="I159" s="58">
        <f t="shared" si="22"/>
        <v>10655690.914233219</v>
      </c>
      <c r="J159" s="57">
        <f t="shared" si="23"/>
        <v>92736.112097024859</v>
      </c>
      <c r="K159" s="55">
        <f t="shared" si="16"/>
        <v>0.27322284395469792</v>
      </c>
      <c r="L159" s="59">
        <f>B159+E159+I159</f>
        <v>39000000.000000007</v>
      </c>
      <c r="M159" s="1"/>
    </row>
    <row r="160" spans="1:13" x14ac:dyDescent="0.25">
      <c r="A160" s="3">
        <v>157</v>
      </c>
      <c r="B160" s="53">
        <f>B159-C160</f>
        <v>27907140.160481565</v>
      </c>
      <c r="C160" s="54">
        <f t="shared" si="17"/>
        <v>78075.405120853669</v>
      </c>
      <c r="D160" s="55">
        <f>B160/$O$2</f>
        <v>0.7155676964226042</v>
      </c>
      <c r="E160" s="56">
        <f t="shared" si="18"/>
        <v>347395.54524413048</v>
      </c>
      <c r="F160" s="57">
        <f t="shared" si="19"/>
        <v>78075.405120853669</v>
      </c>
      <c r="G160" s="57">
        <f t="shared" si="20"/>
        <v>89773.38004109227</v>
      </c>
      <c r="H160" s="55">
        <f t="shared" si="21"/>
        <v>8.9075780831828332E-3</v>
      </c>
      <c r="I160" s="58">
        <f t="shared" si="22"/>
        <v>10745464.294274312</v>
      </c>
      <c r="J160" s="57">
        <f t="shared" si="23"/>
        <v>89773.38004109227</v>
      </c>
      <c r="K160" s="55">
        <f t="shared" si="16"/>
        <v>0.27552472549421314</v>
      </c>
      <c r="L160" s="59">
        <f>B160+E160+I160</f>
        <v>39000000.000000007</v>
      </c>
      <c r="M160" s="1"/>
    </row>
    <row r="161" spans="1:13" x14ac:dyDescent="0.25">
      <c r="A161" s="3">
        <v>158</v>
      </c>
      <c r="B161" s="53">
        <f>B160-C161</f>
        <v>27831818.896374047</v>
      </c>
      <c r="C161" s="54">
        <f t="shared" si="17"/>
        <v>75321.264107518553</v>
      </c>
      <c r="D161" s="55">
        <f>B161/$O$2</f>
        <v>0.71363638195830892</v>
      </c>
      <c r="E161" s="56">
        <f t="shared" si="18"/>
        <v>335867.92304061638</v>
      </c>
      <c r="F161" s="57">
        <f t="shared" si="19"/>
        <v>75321.264107518553</v>
      </c>
      <c r="G161" s="57">
        <f t="shared" si="20"/>
        <v>86848.88631103262</v>
      </c>
      <c r="H161" s="55">
        <f t="shared" si="21"/>
        <v>8.6119980266824714E-3</v>
      </c>
      <c r="I161" s="58">
        <f t="shared" si="22"/>
        <v>10832313.180585343</v>
      </c>
      <c r="J161" s="57">
        <f t="shared" si="23"/>
        <v>86848.88631103262</v>
      </c>
      <c r="K161" s="55">
        <f t="shared" si="16"/>
        <v>0.2777516200150088</v>
      </c>
      <c r="L161" s="59">
        <f>B161+E161+I161</f>
        <v>39000000.000000007</v>
      </c>
      <c r="M161" s="1"/>
    </row>
    <row r="162" spans="1:13" x14ac:dyDescent="0.25">
      <c r="A162" s="3">
        <v>159</v>
      </c>
      <c r="B162" s="53">
        <f>B161-C162</f>
        <v>27759193.562841438</v>
      </c>
      <c r="C162" s="54">
        <f t="shared" si="17"/>
        <v>72625.333532610835</v>
      </c>
      <c r="D162" s="55">
        <f>B162/$O$2</f>
        <v>0.7117741939190112</v>
      </c>
      <c r="E162" s="56">
        <f t="shared" si="18"/>
        <v>324526.27581307315</v>
      </c>
      <c r="F162" s="57">
        <f t="shared" si="19"/>
        <v>72625.333532610835</v>
      </c>
      <c r="G162" s="57">
        <f t="shared" si="20"/>
        <v>83966.980760154096</v>
      </c>
      <c r="H162" s="55">
        <f t="shared" si="21"/>
        <v>8.3211865593095687E-3</v>
      </c>
      <c r="I162" s="58">
        <f t="shared" si="22"/>
        <v>10916280.161345497</v>
      </c>
      <c r="J162" s="57">
        <f t="shared" si="23"/>
        <v>83966.980760154096</v>
      </c>
      <c r="K162" s="55">
        <f t="shared" si="16"/>
        <v>0.27990461952167939</v>
      </c>
      <c r="L162" s="59">
        <f>B162+E162+I162</f>
        <v>39000000.000000007</v>
      </c>
      <c r="M162" s="1"/>
    </row>
    <row r="163" spans="1:13" x14ac:dyDescent="0.25">
      <c r="A163" s="3">
        <v>160</v>
      </c>
      <c r="B163" s="53">
        <f>B162-C163</f>
        <v>27689203.766044606</v>
      </c>
      <c r="C163" s="54">
        <f t="shared" si="17"/>
        <v>69989.79679683382</v>
      </c>
      <c r="D163" s="55">
        <f>B163/$O$2</f>
        <v>0.70997958374473347</v>
      </c>
      <c r="E163" s="56">
        <f t="shared" si="18"/>
        <v>313384.50365663867</v>
      </c>
      <c r="F163" s="57">
        <f t="shared" si="19"/>
        <v>69989.79679683382</v>
      </c>
      <c r="G163" s="57">
        <f t="shared" si="20"/>
        <v>81131.568953268288</v>
      </c>
      <c r="H163" s="55">
        <f t="shared" si="21"/>
        <v>8.035500093759966E-3</v>
      </c>
      <c r="I163" s="58">
        <f t="shared" si="22"/>
        <v>10997411.730298765</v>
      </c>
      <c r="J163" s="57">
        <f t="shared" si="23"/>
        <v>81131.568953268288</v>
      </c>
      <c r="K163" s="55">
        <f t="shared" si="16"/>
        <v>0.28198491616150678</v>
      </c>
      <c r="L163" s="59">
        <f>B163+E163+I163</f>
        <v>39000000.000000007</v>
      </c>
      <c r="M163" s="1"/>
    </row>
    <row r="164" spans="1:13" x14ac:dyDescent="0.25">
      <c r="A164" s="3">
        <v>161</v>
      </c>
      <c r="B164" s="53">
        <f>B163-C164</f>
        <v>27621787.296408772</v>
      </c>
      <c r="C164" s="54">
        <f t="shared" si="17"/>
        <v>67416.469635831643</v>
      </c>
      <c r="D164" s="55">
        <f>B164/$O$2</f>
        <v>0.7082509563181737</v>
      </c>
      <c r="E164" s="56">
        <f t="shared" si="18"/>
        <v>302454.84737831063</v>
      </c>
      <c r="F164" s="57">
        <f t="shared" si="19"/>
        <v>67416.469635831643</v>
      </c>
      <c r="G164" s="57">
        <f t="shared" si="20"/>
        <v>78346.125914159667</v>
      </c>
      <c r="H164" s="55">
        <f t="shared" si="21"/>
        <v>7.7552524968797594E-3</v>
      </c>
      <c r="I164" s="58">
        <f t="shared" si="22"/>
        <v>11075757.856212925</v>
      </c>
      <c r="J164" s="57">
        <f t="shared" si="23"/>
        <v>78346.125914159667</v>
      </c>
      <c r="K164" s="55">
        <f t="shared" si="16"/>
        <v>0.28399379118494678</v>
      </c>
      <c r="L164" s="59">
        <f>B164+E164+I164</f>
        <v>39000000.000000007</v>
      </c>
      <c r="M164" s="1"/>
    </row>
    <row r="165" spans="1:13" x14ac:dyDescent="0.25">
      <c r="A165" s="3">
        <v>162</v>
      </c>
      <c r="B165" s="53">
        <f>B164-C165</f>
        <v>27556880.474134449</v>
      </c>
      <c r="C165" s="54">
        <f t="shared" si="17"/>
        <v>64906.822274322993</v>
      </c>
      <c r="D165" s="55">
        <f>B165/$O$2</f>
        <v>0.7065866788239602</v>
      </c>
      <c r="E165" s="56">
        <f t="shared" si="18"/>
        <v>291747.95780805591</v>
      </c>
      <c r="F165" s="57">
        <f t="shared" si="19"/>
        <v>64906.822274322993</v>
      </c>
      <c r="G165" s="57">
        <f t="shared" si="20"/>
        <v>75613.711844577658</v>
      </c>
      <c r="H165" s="55">
        <f t="shared" si="21"/>
        <v>7.4807168668732287E-3</v>
      </c>
      <c r="I165" s="58">
        <f t="shared" si="22"/>
        <v>11151371.568057504</v>
      </c>
      <c r="J165" s="57">
        <f t="shared" si="23"/>
        <v>75613.711844577658</v>
      </c>
      <c r="K165" s="55">
        <f t="shared" si="16"/>
        <v>0.28593260430916678</v>
      </c>
      <c r="L165" s="59">
        <f>B165+E165+I165</f>
        <v>39000000.000000007</v>
      </c>
      <c r="M165" s="1"/>
    </row>
    <row r="166" spans="1:13" x14ac:dyDescent="0.25">
      <c r="A166" s="3">
        <v>163</v>
      </c>
      <c r="B166" s="53">
        <f>B165-C166</f>
        <v>27494418.472304385</v>
      </c>
      <c r="C166" s="54">
        <f t="shared" si="17"/>
        <v>62462.001830063928</v>
      </c>
      <c r="D166" s="55">
        <f>B166/$O$2</f>
        <v>0.70498508903344581</v>
      </c>
      <c r="E166" s="56">
        <f t="shared" si="18"/>
        <v>281272.97018610587</v>
      </c>
      <c r="F166" s="57">
        <f t="shared" si="19"/>
        <v>62462.001830063928</v>
      </c>
      <c r="G166" s="57">
        <f t="shared" si="20"/>
        <v>72936.989452013979</v>
      </c>
      <c r="H166" s="55">
        <f t="shared" si="21"/>
        <v>7.2121274406693817E-3</v>
      </c>
      <c r="I166" s="58">
        <f t="shared" si="22"/>
        <v>11224308.557509517</v>
      </c>
      <c r="J166" s="57">
        <f t="shared" si="23"/>
        <v>72936.989452013979</v>
      </c>
      <c r="K166" s="55">
        <f t="shared" si="16"/>
        <v>0.28780278352588506</v>
      </c>
      <c r="L166" s="59">
        <f>B166+E166+I166</f>
        <v>39000000.000000007</v>
      </c>
      <c r="M166" s="1"/>
    </row>
    <row r="167" spans="1:13" x14ac:dyDescent="0.25">
      <c r="A167" s="3">
        <v>164</v>
      </c>
      <c r="B167" s="53">
        <f>B166-C167</f>
        <v>27434335.617575791</v>
      </c>
      <c r="C167" s="54">
        <f t="shared" si="17"/>
        <v>60082.854728594139</v>
      </c>
      <c r="D167" s="55">
        <f>B167/$O$2</f>
        <v>0.70344450301476391</v>
      </c>
      <c r="E167" s="56">
        <f t="shared" si="18"/>
        <v>271037.58236817352</v>
      </c>
      <c r="F167" s="57">
        <f t="shared" si="19"/>
        <v>60082.854728594139</v>
      </c>
      <c r="G167" s="57">
        <f t="shared" si="20"/>
        <v>70318.242546526468</v>
      </c>
      <c r="H167" s="55">
        <f t="shared" si="21"/>
        <v>6.9496815991839361E-3</v>
      </c>
      <c r="I167" s="58">
        <f t="shared" si="22"/>
        <v>11294626.800056044</v>
      </c>
      <c r="J167" s="57">
        <f t="shared" si="23"/>
        <v>70318.242546526468</v>
      </c>
      <c r="K167" s="55">
        <f t="shared" si="16"/>
        <v>0.2896058153860524</v>
      </c>
      <c r="L167" s="59">
        <f>B167+E167+I167</f>
        <v>39000000.000000007</v>
      </c>
      <c r="M167" s="1"/>
    </row>
    <row r="168" spans="1:13" x14ac:dyDescent="0.25">
      <c r="A168" s="3">
        <v>165</v>
      </c>
      <c r="B168" s="53">
        <f>B167-C168</f>
        <v>27376565.668655317</v>
      </c>
      <c r="C168" s="54">
        <f t="shared" si="17"/>
        <v>57769.948920472794</v>
      </c>
      <c r="D168" s="55">
        <f>B168/$O$2</f>
        <v>0.70196322227321328</v>
      </c>
      <c r="E168" s="56">
        <f t="shared" si="18"/>
        <v>261048.13569660296</v>
      </c>
      <c r="F168" s="57">
        <f t="shared" si="19"/>
        <v>57769.948920472794</v>
      </c>
      <c r="G168" s="57">
        <f t="shared" si="20"/>
        <v>67759.39559204338</v>
      </c>
      <c r="H168" s="55">
        <f t="shared" si="21"/>
        <v>6.6935419409385371E-3</v>
      </c>
      <c r="I168" s="58">
        <f t="shared" si="22"/>
        <v>11362386.195648087</v>
      </c>
      <c r="J168" s="57">
        <f t="shared" si="23"/>
        <v>67759.39559204338</v>
      </c>
      <c r="K168" s="55">
        <f t="shared" si="16"/>
        <v>0.29134323578584836</v>
      </c>
      <c r="L168" s="59">
        <f>B168+E168+I168</f>
        <v>39000000.000000007</v>
      </c>
      <c r="M168" s="1"/>
    </row>
    <row r="169" spans="1:13" x14ac:dyDescent="0.25">
      <c r="A169" s="3">
        <v>166</v>
      </c>
      <c r="B169" s="53">
        <f>B168-C169</f>
        <v>27321042.072933212</v>
      </c>
      <c r="C169" s="54">
        <f t="shared" si="17"/>
        <v>55523.595722106744</v>
      </c>
      <c r="D169" s="55">
        <f>B169/$O$2</f>
        <v>0.7005395403316208</v>
      </c>
      <c r="E169" s="56">
        <f t="shared" si="18"/>
        <v>251309.69749455893</v>
      </c>
      <c r="F169" s="57">
        <f t="shared" si="19"/>
        <v>55523.595722106744</v>
      </c>
      <c r="G169" s="57">
        <f t="shared" si="20"/>
        <v>65262.033924150739</v>
      </c>
      <c r="H169" s="55">
        <f t="shared" si="21"/>
        <v>6.4438383972963828E-3</v>
      </c>
      <c r="I169" s="58">
        <f t="shared" si="22"/>
        <v>11427648.229572238</v>
      </c>
      <c r="J169" s="57">
        <f t="shared" si="23"/>
        <v>65262.033924150739</v>
      </c>
      <c r="K169" s="55">
        <f t="shared" si="16"/>
        <v>0.29301662127108302</v>
      </c>
      <c r="L169" s="59">
        <f>B169+E169+I169</f>
        <v>39000000.000000007</v>
      </c>
      <c r="M169" s="1"/>
    </row>
    <row r="170" spans="1:13" x14ac:dyDescent="0.25">
      <c r="A170" s="3">
        <v>167</v>
      </c>
      <c r="B170" s="53">
        <f>B169-C170</f>
        <v>27267698.201804206</v>
      </c>
      <c r="C170" s="54">
        <f t="shared" si="17"/>
        <v>53343.871129006249</v>
      </c>
      <c r="D170" s="55">
        <f>B170/$O$2</f>
        <v>0.6991717487642104</v>
      </c>
      <c r="E170" s="56">
        <f t="shared" si="18"/>
        <v>241826.14424992545</v>
      </c>
      <c r="F170" s="57">
        <f t="shared" si="19"/>
        <v>53343.871129006249</v>
      </c>
      <c r="G170" s="57">
        <f t="shared" si="20"/>
        <v>62827.424373639733</v>
      </c>
      <c r="H170" s="55">
        <f t="shared" si="21"/>
        <v>6.2006703653827034E-3</v>
      </c>
      <c r="I170" s="58">
        <f t="shared" si="22"/>
        <v>11490475.653945878</v>
      </c>
      <c r="J170" s="57">
        <f t="shared" si="23"/>
        <v>62827.424373639733</v>
      </c>
      <c r="K170" s="55">
        <f t="shared" si="16"/>
        <v>0.29462758087040714</v>
      </c>
      <c r="L170" s="59">
        <f>B170+E170+I170</f>
        <v>39000000.000000015</v>
      </c>
      <c r="M170" s="1"/>
    </row>
    <row r="171" spans="1:13" x14ac:dyDescent="0.25">
      <c r="A171" s="3">
        <v>168</v>
      </c>
      <c r="B171" s="53">
        <f>B170-C171</f>
        <v>27216467.56532805</v>
      </c>
      <c r="C171" s="54">
        <f t="shared" si="17"/>
        <v>51230.636476154352</v>
      </c>
      <c r="D171" s="55">
        <f>B171/$O$2</f>
        <v>0.69785814270071922</v>
      </c>
      <c r="E171" s="56">
        <f t="shared" si="18"/>
        <v>232600.24466359848</v>
      </c>
      <c r="F171" s="57">
        <f t="shared" si="19"/>
        <v>51230.636476154352</v>
      </c>
      <c r="G171" s="57">
        <f t="shared" si="20"/>
        <v>60456.536062481362</v>
      </c>
      <c r="H171" s="55">
        <f t="shared" si="21"/>
        <v>5.9641088375281658E-3</v>
      </c>
      <c r="I171" s="58">
        <f t="shared" si="22"/>
        <v>11550932.190008359</v>
      </c>
      <c r="J171" s="57">
        <f t="shared" si="23"/>
        <v>60456.536062481362</v>
      </c>
      <c r="K171" s="55">
        <f t="shared" si="16"/>
        <v>0.29617774846175282</v>
      </c>
      <c r="L171" s="59">
        <f>B171+E171+I171</f>
        <v>39000000.000000007</v>
      </c>
      <c r="M171" s="1"/>
    </row>
    <row r="172" spans="1:13" x14ac:dyDescent="0.25">
      <c r="A172" s="3">
        <v>169</v>
      </c>
      <c r="B172" s="53">
        <f>B171-C172</f>
        <v>27167284.006984051</v>
      </c>
      <c r="C172" s="54">
        <f t="shared" si="17"/>
        <v>49183.558343999524</v>
      </c>
      <c r="D172" s="55">
        <f>B172/$O$2</f>
        <v>0.69659702582010385</v>
      </c>
      <c r="E172" s="56">
        <f t="shared" si="18"/>
        <v>223633.74184169841</v>
      </c>
      <c r="F172" s="57">
        <f t="shared" si="19"/>
        <v>49183.558343999524</v>
      </c>
      <c r="G172" s="57">
        <f t="shared" si="20"/>
        <v>58150.06116589962</v>
      </c>
      <c r="H172" s="55">
        <f t="shared" si="21"/>
        <v>5.7341985087614976E-3</v>
      </c>
      <c r="I172" s="58">
        <f t="shared" si="22"/>
        <v>11609082.251174258</v>
      </c>
      <c r="J172" s="57">
        <f t="shared" si="23"/>
        <v>58150.06116589962</v>
      </c>
      <c r="K172" s="55">
        <f t="shared" si="16"/>
        <v>0.29766877567113481</v>
      </c>
      <c r="L172" s="59">
        <f>B172+E172+I172</f>
        <v>39000000.000000007</v>
      </c>
      <c r="M172" s="1"/>
    </row>
    <row r="173" spans="1:13" x14ac:dyDescent="0.25">
      <c r="A173" s="3">
        <v>170</v>
      </c>
      <c r="B173" s="53">
        <f>B172-C173</f>
        <v>27120081.879353747</v>
      </c>
      <c r="C173" s="54">
        <f t="shared" si="17"/>
        <v>47202.127630304254</v>
      </c>
      <c r="D173" s="55">
        <f>B173/$O$2</f>
        <v>0.6953867148552243</v>
      </c>
      <c r="E173" s="56">
        <f t="shared" si="18"/>
        <v>214927.43401157807</v>
      </c>
      <c r="F173" s="57">
        <f t="shared" si="19"/>
        <v>47202.127630304254</v>
      </c>
      <c r="G173" s="57">
        <f t="shared" si="20"/>
        <v>55908.435460424604</v>
      </c>
      <c r="H173" s="55">
        <f t="shared" si="21"/>
        <v>5.5109598464507196E-3</v>
      </c>
      <c r="I173" s="58">
        <f t="shared" si="22"/>
        <v>11664990.686634682</v>
      </c>
      <c r="J173" s="57">
        <f t="shared" si="23"/>
        <v>55908.435460424604</v>
      </c>
      <c r="K173" s="55">
        <f t="shared" si="16"/>
        <v>0.2991023252983252</v>
      </c>
      <c r="L173" s="59">
        <f>B173+E173+I173</f>
        <v>39000000.000000007</v>
      </c>
      <c r="M173" s="1"/>
    </row>
    <row r="174" spans="1:13" x14ac:dyDescent="0.25">
      <c r="A174" s="3">
        <v>171</v>
      </c>
      <c r="B174" s="53">
        <f>B173-C174</f>
        <v>27074796.201626066</v>
      </c>
      <c r="C174" s="54">
        <f t="shared" si="17"/>
        <v>45285.677727681003</v>
      </c>
      <c r="D174" s="55">
        <f>B174/$O$2</f>
        <v>0.69422554363143762</v>
      </c>
      <c r="E174" s="56">
        <f t="shared" si="18"/>
        <v>206481.25323636454</v>
      </c>
      <c r="F174" s="57">
        <f t="shared" si="19"/>
        <v>45285.677727681003</v>
      </c>
      <c r="G174" s="57">
        <f t="shared" si="20"/>
        <v>53731.858502894516</v>
      </c>
      <c r="H174" s="55">
        <f t="shared" si="21"/>
        <v>5.2943911086247323E-3</v>
      </c>
      <c r="I174" s="58">
        <f t="shared" si="22"/>
        <v>11718722.545137577</v>
      </c>
      <c r="J174" s="57">
        <f t="shared" si="23"/>
        <v>53731.858502894516</v>
      </c>
      <c r="K174" s="55">
        <f t="shared" si="16"/>
        <v>0.30048006525993787</v>
      </c>
      <c r="L174" s="59">
        <f>B174+E174+I174</f>
        <v>39000000.000000007</v>
      </c>
      <c r="M174" s="1"/>
    </row>
    <row r="175" spans="1:13" x14ac:dyDescent="0.25">
      <c r="A175" s="3">
        <v>172</v>
      </c>
      <c r="B175" s="53">
        <f>B174-C175</f>
        <v>27031362.799861919</v>
      </c>
      <c r="C175" s="54">
        <f t="shared" si="17"/>
        <v>43433.401764147864</v>
      </c>
      <c r="D175" s="55">
        <f>B175/$O$2</f>
        <v>0.69311186666312619</v>
      </c>
      <c r="E175" s="56">
        <f t="shared" si="18"/>
        <v>198294.34169142126</v>
      </c>
      <c r="F175" s="57">
        <f t="shared" si="19"/>
        <v>43433.401764147864</v>
      </c>
      <c r="G175" s="57">
        <f t="shared" si="20"/>
        <v>51620.313309091136</v>
      </c>
      <c r="H175" s="55">
        <f t="shared" si="21"/>
        <v>5.0844702997800322E-3</v>
      </c>
      <c r="I175" s="58">
        <f t="shared" si="22"/>
        <v>11770342.858446667</v>
      </c>
      <c r="J175" s="57">
        <f t="shared" si="23"/>
        <v>51620.313309091136</v>
      </c>
      <c r="K175" s="55">
        <f t="shared" si="16"/>
        <v>0.30180366303709405</v>
      </c>
      <c r="L175" s="59">
        <f>B175+E175+I175</f>
        <v>39000000.000000007</v>
      </c>
      <c r="M175" s="1"/>
    </row>
    <row r="176" spans="1:13" x14ac:dyDescent="0.25">
      <c r="A176" s="3">
        <v>173</v>
      </c>
      <c r="B176" s="53">
        <f>B175-C176</f>
        <v>26989718.430982422</v>
      </c>
      <c r="C176" s="54">
        <f t="shared" si="17"/>
        <v>41644.368879498455</v>
      </c>
      <c r="D176" s="55">
        <f>B176/$O$2</f>
        <v>0.69204406233288263</v>
      </c>
      <c r="E176" s="56">
        <f t="shared" si="18"/>
        <v>190365.1251480644</v>
      </c>
      <c r="F176" s="57">
        <f t="shared" si="19"/>
        <v>41644.368879498455</v>
      </c>
      <c r="G176" s="57">
        <f t="shared" si="20"/>
        <v>49573.585422855314</v>
      </c>
      <c r="H176" s="55">
        <f t="shared" si="21"/>
        <v>4.8811570550785742E-3</v>
      </c>
      <c r="I176" s="58">
        <f t="shared" si="22"/>
        <v>11819916.443869522</v>
      </c>
      <c r="J176" s="57">
        <f t="shared" si="23"/>
        <v>49573.585422855314</v>
      </c>
      <c r="K176" s="55">
        <f t="shared" si="16"/>
        <v>0.30307478061203902</v>
      </c>
      <c r="L176" s="59">
        <f>B176+E176+I176</f>
        <v>39000000.000000007</v>
      </c>
      <c r="M176" s="1"/>
    </row>
    <row r="177" spans="1:13" x14ac:dyDescent="0.25">
      <c r="A177" s="3">
        <v>174</v>
      </c>
      <c r="B177" s="53">
        <f>B176-C177</f>
        <v>26949800.891458627</v>
      </c>
      <c r="C177" s="54">
        <f t="shared" si="17"/>
        <v>39917.539523794148</v>
      </c>
      <c r="D177" s="55">
        <f>B177/$O$2</f>
        <v>0.69102053567842636</v>
      </c>
      <c r="E177" s="56">
        <f t="shared" si="18"/>
        <v>182691.38338484243</v>
      </c>
      <c r="F177" s="57">
        <f t="shared" si="19"/>
        <v>39917.539523794148</v>
      </c>
      <c r="G177" s="57">
        <f t="shared" si="20"/>
        <v>47591.2812870161</v>
      </c>
      <c r="H177" s="55">
        <f t="shared" si="21"/>
        <v>4.6843944457651901E-3</v>
      </c>
      <c r="I177" s="58">
        <f t="shared" si="22"/>
        <v>11867507.725156538</v>
      </c>
      <c r="J177" s="57">
        <f t="shared" si="23"/>
        <v>47591.2812870161</v>
      </c>
      <c r="K177" s="55">
        <f t="shared" si="16"/>
        <v>0.30429506987580868</v>
      </c>
      <c r="L177" s="59">
        <f>B177+E177+I177</f>
        <v>39000000.000000007</v>
      </c>
      <c r="M177" s="1"/>
    </row>
    <row r="178" spans="1:13" x14ac:dyDescent="0.25">
      <c r="A178" s="3">
        <v>175</v>
      </c>
      <c r="B178" s="53">
        <f>B177-C178</f>
        <v>26911549.111682668</v>
      </c>
      <c r="C178" s="54">
        <f t="shared" si="17"/>
        <v>38251.77977595925</v>
      </c>
      <c r="D178" s="55">
        <f>B178/$O$2</f>
        <v>0.69003972081237608</v>
      </c>
      <c r="E178" s="56">
        <f t="shared" si="18"/>
        <v>175270.31731459108</v>
      </c>
      <c r="F178" s="57">
        <f t="shared" si="19"/>
        <v>38251.77977595925</v>
      </c>
      <c r="G178" s="57">
        <f t="shared" si="20"/>
        <v>45672.845846210606</v>
      </c>
      <c r="H178" s="55">
        <f t="shared" si="21"/>
        <v>4.4941107003741302E-3</v>
      </c>
      <c r="I178" s="58">
        <f t="shared" si="22"/>
        <v>11913180.571002748</v>
      </c>
      <c r="J178" s="57">
        <f t="shared" si="23"/>
        <v>45672.845846210606</v>
      </c>
      <c r="K178" s="55">
        <f t="shared" si="16"/>
        <v>0.30546616848724994</v>
      </c>
      <c r="L178" s="59">
        <f>B178+E178+I178</f>
        <v>39000000.000000007</v>
      </c>
      <c r="M178" s="1"/>
    </row>
    <row r="179" spans="1:13" x14ac:dyDescent="0.25">
      <c r="A179" s="3">
        <v>176</v>
      </c>
      <c r="B179" s="53">
        <f>B178-C179</f>
        <v>26874903.236992251</v>
      </c>
      <c r="C179" s="54">
        <f t="shared" si="17"/>
        <v>36645.874690416465</v>
      </c>
      <c r="D179" s="55">
        <f>B179/$O$2</f>
        <v>0.6891000829998013</v>
      </c>
      <c r="E179" s="56">
        <f t="shared" si="18"/>
        <v>168098.61267635977</v>
      </c>
      <c r="F179" s="57">
        <f t="shared" si="19"/>
        <v>36645.874690416465</v>
      </c>
      <c r="G179" s="57">
        <f t="shared" si="20"/>
        <v>43817.579328647771</v>
      </c>
      <c r="H179" s="55">
        <f t="shared" si="21"/>
        <v>4.3102208378553789E-3</v>
      </c>
      <c r="I179" s="58">
        <f t="shared" si="22"/>
        <v>11956998.150331395</v>
      </c>
      <c r="J179" s="57">
        <f t="shared" si="23"/>
        <v>43817.579328647771</v>
      </c>
      <c r="K179" s="55">
        <f t="shared" si="16"/>
        <v>0.30658969616234344</v>
      </c>
      <c r="L179" s="59">
        <f>B179+E179+I179</f>
        <v>39000000.000000007</v>
      </c>
      <c r="M179" s="1"/>
    </row>
    <row r="180" spans="1:13" x14ac:dyDescent="0.25">
      <c r="A180" s="3">
        <v>177</v>
      </c>
      <c r="B180" s="53">
        <f>B179-C180</f>
        <v>26839804.69630418</v>
      </c>
      <c r="C180" s="54">
        <f t="shared" si="17"/>
        <v>35098.540688071582</v>
      </c>
      <c r="D180" s="55">
        <f>B180/$O$2</f>
        <v>0.68820012041805589</v>
      </c>
      <c r="E180" s="56">
        <f t="shared" si="18"/>
        <v>161172.50019534142</v>
      </c>
      <c r="F180" s="57">
        <f t="shared" si="19"/>
        <v>35098.540688071582</v>
      </c>
      <c r="G180" s="57">
        <f t="shared" si="20"/>
        <v>42024.653169089943</v>
      </c>
      <c r="H180" s="55">
        <f t="shared" si="21"/>
        <v>4.1326282101369592E-3</v>
      </c>
      <c r="I180" s="58">
        <f t="shared" si="22"/>
        <v>11999022.803500485</v>
      </c>
      <c r="J180" s="57">
        <f t="shared" si="23"/>
        <v>42024.653169089943</v>
      </c>
      <c r="K180" s="55">
        <f t="shared" si="16"/>
        <v>0.30766725137180728</v>
      </c>
      <c r="L180" s="59">
        <f>B180+E180+I180</f>
        <v>39000000.000000007</v>
      </c>
      <c r="M180" s="1"/>
    </row>
    <row r="181" spans="1:13" x14ac:dyDescent="0.25">
      <c r="A181" s="3">
        <v>178</v>
      </c>
      <c r="B181" s="53">
        <f>B180-C181</f>
        <v>26806196.259289298</v>
      </c>
      <c r="C181" s="54">
        <f t="shared" si="17"/>
        <v>33608.437014881471</v>
      </c>
      <c r="D181" s="55">
        <f>B181/$O$2</f>
        <v>0.68733836562280248</v>
      </c>
      <c r="E181" s="56">
        <f t="shared" si="18"/>
        <v>154487.81216138753</v>
      </c>
      <c r="F181" s="57">
        <f t="shared" si="19"/>
        <v>33608.437014881471</v>
      </c>
      <c r="G181" s="57">
        <f t="shared" si="20"/>
        <v>40293.125048835354</v>
      </c>
      <c r="H181" s="55">
        <f t="shared" si="21"/>
        <v>3.9612259528560905E-3</v>
      </c>
      <c r="I181" s="58">
        <f t="shared" si="22"/>
        <v>12039315.92854932</v>
      </c>
      <c r="J181" s="57">
        <f t="shared" si="23"/>
        <v>40293.125048835354</v>
      </c>
      <c r="K181" s="55">
        <f t="shared" si="16"/>
        <v>0.30870040842434154</v>
      </c>
      <c r="L181" s="59">
        <f>B181+E181+I181</f>
        <v>39000000</v>
      </c>
      <c r="M181" s="1"/>
    </row>
    <row r="182" spans="1:13" x14ac:dyDescent="0.25">
      <c r="A182" s="3">
        <v>179</v>
      </c>
      <c r="B182" s="53">
        <f>B181-C182</f>
        <v>26774022.082992446</v>
      </c>
      <c r="C182" s="54">
        <f t="shared" si="17"/>
        <v>32174.176296854137</v>
      </c>
      <c r="D182" s="55">
        <f>B182/$O$2</f>
        <v>0.68651338674339601</v>
      </c>
      <c r="E182" s="56">
        <f t="shared" si="18"/>
        <v>148040.03541789477</v>
      </c>
      <c r="F182" s="57">
        <f t="shared" si="19"/>
        <v>32174.176296854137</v>
      </c>
      <c r="G182" s="57">
        <f t="shared" si="20"/>
        <v>38621.953040346882</v>
      </c>
      <c r="H182" s="55">
        <f t="shared" si="21"/>
        <v>3.7958983440485841E-3</v>
      </c>
      <c r="I182" s="58">
        <f t="shared" si="22"/>
        <v>12077937.881589666</v>
      </c>
      <c r="J182" s="57">
        <f t="shared" si="23"/>
        <v>38621.953040346882</v>
      </c>
      <c r="K182" s="55">
        <f t="shared" si="16"/>
        <v>0.30969071491255556</v>
      </c>
      <c r="L182" s="59">
        <f>B182+E182+I182</f>
        <v>39000000.000000007</v>
      </c>
      <c r="M182" s="1"/>
    </row>
    <row r="183" spans="1:13" x14ac:dyDescent="0.25">
      <c r="A183" s="3">
        <v>180</v>
      </c>
      <c r="B183" s="53">
        <f>B182-C183</f>
        <v>26743227.748767674</v>
      </c>
      <c r="C183" s="54">
        <f t="shared" si="17"/>
        <v>30794.334224770424</v>
      </c>
      <c r="D183" s="55">
        <f>B183/$O$2</f>
        <v>0.68572378842994031</v>
      </c>
      <c r="E183" s="56">
        <f t="shared" si="18"/>
        <v>141824.36078819149</v>
      </c>
      <c r="F183" s="57">
        <f>($O$3*D182*E182)</f>
        <v>30794.334224770424</v>
      </c>
      <c r="G183" s="57">
        <f t="shared" si="20"/>
        <v>37010.008854473694</v>
      </c>
      <c r="H183" s="55">
        <f t="shared" si="21"/>
        <v>3.6365220714920897E-3</v>
      </c>
      <c r="I183" s="58">
        <f t="shared" si="22"/>
        <v>12114947.890444139</v>
      </c>
      <c r="J183" s="57">
        <f t="shared" si="23"/>
        <v>37010.008854473694</v>
      </c>
      <c r="K183" s="55">
        <f t="shared" si="16"/>
        <v>0.31063968949856768</v>
      </c>
      <c r="L183" s="59">
        <f>B183+E183+I183</f>
        <v>39000000.000000007</v>
      </c>
      <c r="M183" s="1"/>
    </row>
    <row r="184" spans="1:13" x14ac:dyDescent="0.25">
      <c r="A184" s="3">
        <v>181</v>
      </c>
      <c r="B184" s="53">
        <f>B183-C184</f>
        <v>26713760.290362362</v>
      </c>
      <c r="C184" s="54">
        <f t="shared" si="17"/>
        <v>29467.458405314002</v>
      </c>
      <c r="D184" s="55">
        <f>B184/$O$2</f>
        <v>0.68496821257339391</v>
      </c>
      <c r="E184" s="56">
        <f t="shared" si="18"/>
        <v>135835.72899645765</v>
      </c>
      <c r="F184" s="57">
        <f t="shared" si="19"/>
        <v>29467.458405314002</v>
      </c>
      <c r="G184" s="57">
        <f t="shared" si="20"/>
        <v>35456.090197047874</v>
      </c>
      <c r="H184" s="55">
        <f t="shared" si="21"/>
        <v>3.4829674101655808E-3</v>
      </c>
      <c r="I184" s="58">
        <f t="shared" si="22"/>
        <v>12150403.980641186</v>
      </c>
      <c r="J184" s="57">
        <f t="shared" si="23"/>
        <v>35456.090197047874</v>
      </c>
      <c r="K184" s="55">
        <f t="shared" si="16"/>
        <v>0.31154882001644069</v>
      </c>
      <c r="L184" s="59">
        <f>B184+E184+I184</f>
        <v>39000000.000000007</v>
      </c>
      <c r="M184" s="1"/>
    </row>
    <row r="185" spans="1:13" x14ac:dyDescent="0.25">
      <c r="A185" s="3">
        <v>182</v>
      </c>
      <c r="B185" s="53">
        <f>B184-C185</f>
        <v>26685568.213944588</v>
      </c>
      <c r="C185" s="54">
        <f t="shared" si="17"/>
        <v>28192.076417775181</v>
      </c>
      <c r="D185" s="55">
        <f>B185/$O$2</f>
        <v>0.684245338819092</v>
      </c>
      <c r="E185" s="56">
        <f t="shared" si="18"/>
        <v>130068.87316511842</v>
      </c>
      <c r="F185" s="57">
        <f t="shared" si="19"/>
        <v>28192.076417775181</v>
      </c>
      <c r="G185" s="57">
        <f t="shared" si="20"/>
        <v>33958.932249114412</v>
      </c>
      <c r="H185" s="55">
        <f t="shared" si="21"/>
        <v>3.3350993119261132E-3</v>
      </c>
      <c r="I185" s="58">
        <f t="shared" si="22"/>
        <v>12184362.9128903</v>
      </c>
      <c r="J185" s="57">
        <f t="shared" si="23"/>
        <v>33958.932249114412</v>
      </c>
      <c r="K185" s="55">
        <f t="shared" si="16"/>
        <v>0.31241956186898207</v>
      </c>
      <c r="L185" s="59">
        <f>B185+E185+I185</f>
        <v>39000000.000000007</v>
      </c>
      <c r="M185" s="1"/>
    </row>
    <row r="186" spans="1:13" x14ac:dyDescent="0.25">
      <c r="A186" s="3">
        <v>183</v>
      </c>
      <c r="B186" s="53">
        <f>B185-C186</f>
        <v>26658601.510827418</v>
      </c>
      <c r="C186" s="54">
        <f t="shared" si="17"/>
        <v>26966.703117171237</v>
      </c>
      <c r="D186" s="55">
        <f>B186/$O$2</f>
        <v>0.68355388489301072</v>
      </c>
      <c r="E186" s="56">
        <f t="shared" si="18"/>
        <v>124518.35799101007</v>
      </c>
      <c r="F186" s="57">
        <f t="shared" si="19"/>
        <v>26966.703117171237</v>
      </c>
      <c r="G186" s="57">
        <f t="shared" si="20"/>
        <v>32517.218291279605</v>
      </c>
      <c r="H186" s="55">
        <f t="shared" si="21"/>
        <v>3.1927784100258994E-3</v>
      </c>
      <c r="I186" s="58">
        <f t="shared" si="22"/>
        <v>12216880.131181579</v>
      </c>
      <c r="J186" s="57">
        <f t="shared" si="23"/>
        <v>32517.218291279605</v>
      </c>
      <c r="K186" s="55">
        <f t="shared" si="16"/>
        <v>0.31325333669696359</v>
      </c>
      <c r="L186" s="59">
        <f>B186+E186+I186</f>
        <v>39000000.000000007</v>
      </c>
      <c r="M186" s="1"/>
    </row>
    <row r="187" spans="1:13" x14ac:dyDescent="0.25">
      <c r="A187" s="3">
        <v>184</v>
      </c>
      <c r="B187" s="53">
        <f>B186-C187</f>
        <v>26632811.663601808</v>
      </c>
      <c r="C187" s="54">
        <f t="shared" si="17"/>
        <v>25789.84722561184</v>
      </c>
      <c r="D187" s="55">
        <f>B187/$O$2</f>
        <v>0.68289260675902075</v>
      </c>
      <c r="E187" s="56">
        <f t="shared" si="18"/>
        <v>119178.61571886941</v>
      </c>
      <c r="F187" s="57">
        <f t="shared" si="19"/>
        <v>25789.84722561184</v>
      </c>
      <c r="G187" s="57">
        <f t="shared" si="20"/>
        <v>31129.589497752517</v>
      </c>
      <c r="H187" s="55">
        <f t="shared" si="21"/>
        <v>3.0558619415094719E-3</v>
      </c>
      <c r="I187" s="58">
        <f t="shared" si="22"/>
        <v>12248009.720679332</v>
      </c>
      <c r="J187" s="57">
        <f t="shared" si="23"/>
        <v>31129.589497752517</v>
      </c>
      <c r="K187" s="55">
        <f t="shared" si="16"/>
        <v>0.31405153129947005</v>
      </c>
      <c r="L187" s="59">
        <f>B187+E187+I187</f>
        <v>39000000.000000007</v>
      </c>
      <c r="M187" s="1"/>
    </row>
    <row r="188" spans="1:13" x14ac:dyDescent="0.25">
      <c r="A188" s="3">
        <v>185</v>
      </c>
      <c r="B188" s="53">
        <f>B187-C188</f>
        <v>26608151.646347675</v>
      </c>
      <c r="C188" s="54">
        <f t="shared" si="17"/>
        <v>24660.017254131672</v>
      </c>
      <c r="D188" s="55">
        <f>B188/$O$2</f>
        <v>0.68226029862429938</v>
      </c>
      <c r="E188" s="56">
        <f t="shared" si="18"/>
        <v>114043.97904328373</v>
      </c>
      <c r="F188" s="57">
        <f t="shared" si="19"/>
        <v>24660.017254131672</v>
      </c>
      <c r="G188" s="57">
        <f t="shared" si="20"/>
        <v>29794.653929717351</v>
      </c>
      <c r="H188" s="55">
        <f t="shared" si="21"/>
        <v>2.9242045908534292E-3</v>
      </c>
      <c r="I188" s="58">
        <f t="shared" si="22"/>
        <v>12277804.374609049</v>
      </c>
      <c r="J188" s="57">
        <f t="shared" si="23"/>
        <v>29794.653929717351</v>
      </c>
      <c r="K188" s="55">
        <f t="shared" si="16"/>
        <v>0.31481549678484744</v>
      </c>
      <c r="L188" s="59">
        <f>B188+E188+I188</f>
        <v>39000000.000000007</v>
      </c>
      <c r="M188" s="1"/>
    </row>
    <row r="189" spans="1:13" x14ac:dyDescent="0.25">
      <c r="A189" s="3">
        <v>186</v>
      </c>
      <c r="B189" s="53">
        <f>B188-C189</f>
        <v>26584575.919550568</v>
      </c>
      <c r="C189" s="54">
        <f t="shared" si="17"/>
        <v>23575.726797107352</v>
      </c>
      <c r="D189" s="55">
        <f>B189/$O$2</f>
        <v>0.68165579280898891</v>
      </c>
      <c r="E189" s="56">
        <f t="shared" si="18"/>
        <v>109108.71107957014</v>
      </c>
      <c r="F189" s="57">
        <f t="shared" si="19"/>
        <v>23575.726797107352</v>
      </c>
      <c r="G189" s="57">
        <f t="shared" si="20"/>
        <v>28510.994760820933</v>
      </c>
      <c r="H189" s="55">
        <f t="shared" si="21"/>
        <v>2.7976592584505167E-3</v>
      </c>
      <c r="I189" s="58">
        <f t="shared" si="22"/>
        <v>12306315.36936987</v>
      </c>
      <c r="J189" s="57">
        <f t="shared" si="23"/>
        <v>28510.994760820933</v>
      </c>
      <c r="K189" s="55">
        <f t="shared" si="16"/>
        <v>0.31554654793256076</v>
      </c>
      <c r="L189" s="59">
        <f>B189+E189+I189</f>
        <v>39000000.000000007</v>
      </c>
      <c r="M189" s="1"/>
    </row>
    <row r="190" spans="1:13" x14ac:dyDescent="0.25">
      <c r="A190" s="3">
        <v>187</v>
      </c>
      <c r="B190" s="53">
        <f>B189-C190</f>
        <v>26562040.420309715</v>
      </c>
      <c r="C190" s="54">
        <f t="shared" si="17"/>
        <v>22535.499240853325</v>
      </c>
      <c r="D190" s="55">
        <f>B190/$O$2</f>
        <v>0.68107795949512084</v>
      </c>
      <c r="E190" s="56">
        <f t="shared" si="18"/>
        <v>104367.03255053094</v>
      </c>
      <c r="F190" s="57">
        <f t="shared" si="19"/>
        <v>22535.499240853325</v>
      </c>
      <c r="G190" s="57">
        <f t="shared" si="20"/>
        <v>27277.177769892536</v>
      </c>
      <c r="H190" s="55">
        <f t="shared" si="21"/>
        <v>2.6760777577059217E-3</v>
      </c>
      <c r="I190" s="58">
        <f t="shared" si="22"/>
        <v>12333592.547139762</v>
      </c>
      <c r="J190" s="57">
        <f t="shared" si="23"/>
        <v>27277.177769892536</v>
      </c>
      <c r="K190" s="55">
        <f t="shared" si="16"/>
        <v>0.31624596274717337</v>
      </c>
      <c r="L190" s="59">
        <f>B190+E190+I190</f>
        <v>39000000.000000007</v>
      </c>
      <c r="M190" s="1"/>
    </row>
    <row r="191" spans="1:13" x14ac:dyDescent="0.25">
      <c r="A191" s="3">
        <v>188</v>
      </c>
      <c r="B191" s="53">
        <f>B190-C191</f>
        <v>26540502.548382588</v>
      </c>
      <c r="C191" s="54">
        <f t="shared" si="17"/>
        <v>21537.871927127169</v>
      </c>
      <c r="D191" s="55">
        <f>B191/$O$2</f>
        <v>0.68052570636878429</v>
      </c>
      <c r="E191" s="56">
        <f t="shared" si="18"/>
        <v>99813.146340025385</v>
      </c>
      <c r="F191" s="57">
        <f t="shared" si="19"/>
        <v>21537.871927127169</v>
      </c>
      <c r="G191" s="57">
        <f t="shared" si="20"/>
        <v>26091.758137632736</v>
      </c>
      <c r="H191" s="55">
        <f t="shared" si="21"/>
        <v>2.5593114446160357E-3</v>
      </c>
      <c r="I191" s="58">
        <f t="shared" si="22"/>
        <v>12359684.305277394</v>
      </c>
      <c r="J191" s="57">
        <f t="shared" si="23"/>
        <v>26091.758137632736</v>
      </c>
      <c r="K191" s="55">
        <f t="shared" si="16"/>
        <v>0.31691498218659986</v>
      </c>
      <c r="L191" s="59">
        <f>B191+E191+I191</f>
        <v>39000000.000000007</v>
      </c>
      <c r="M191" s="1"/>
    </row>
    <row r="192" spans="1:13" x14ac:dyDescent="0.25">
      <c r="A192" s="3">
        <v>189</v>
      </c>
      <c r="B192" s="53">
        <f>B191-C192</f>
        <v>26519921.148571454</v>
      </c>
      <c r="C192" s="54">
        <f t="shared" si="17"/>
        <v>20581.399811134794</v>
      </c>
      <c r="D192" s="55">
        <f>B192/$O$2</f>
        <v>0.67999797816849883</v>
      </c>
      <c r="E192" s="56">
        <f t="shared" si="18"/>
        <v>95441.259566153836</v>
      </c>
      <c r="F192" s="57">
        <f t="shared" si="19"/>
        <v>20581.399811134794</v>
      </c>
      <c r="G192" s="57">
        <f t="shared" si="20"/>
        <v>24953.286585006346</v>
      </c>
      <c r="H192" s="55">
        <f t="shared" si="21"/>
        <v>2.4472117837475342E-3</v>
      </c>
      <c r="I192" s="58">
        <f t="shared" si="22"/>
        <v>12384637.591862401</v>
      </c>
      <c r="J192" s="57">
        <f t="shared" si="23"/>
        <v>24953.286585006346</v>
      </c>
      <c r="K192" s="55">
        <f t="shared" si="16"/>
        <v>0.31755481004775388</v>
      </c>
      <c r="L192" s="59">
        <f>B192+E192+I192</f>
        <v>39000000.000000007</v>
      </c>
      <c r="M192" s="1"/>
    </row>
    <row r="193" spans="1:13" x14ac:dyDescent="0.25">
      <c r="A193" s="3">
        <v>190</v>
      </c>
      <c r="B193" s="53">
        <f>B192-C193</f>
        <v>26500256.489919186</v>
      </c>
      <c r="C193" s="54">
        <f t="shared" si="17"/>
        <v>19664.658652268372</v>
      </c>
      <c r="D193" s="55">
        <f>B193/$O$2</f>
        <v>0.67949375615177399</v>
      </c>
      <c r="E193" s="56">
        <f t="shared" si="18"/>
        <v>91245.603326883749</v>
      </c>
      <c r="F193" s="57">
        <f t="shared" si="19"/>
        <v>19664.658652268372</v>
      </c>
      <c r="G193" s="57">
        <f t="shared" si="20"/>
        <v>23860.314891538459</v>
      </c>
      <c r="H193" s="55">
        <f t="shared" si="21"/>
        <v>2.3396308545354807E-3</v>
      </c>
      <c r="I193" s="58">
        <f t="shared" si="22"/>
        <v>12408497.906753939</v>
      </c>
      <c r="J193" s="57">
        <f t="shared" si="23"/>
        <v>23860.314891538459</v>
      </c>
      <c r="K193" s="55">
        <f t="shared" si="16"/>
        <v>0.31816661299369076</v>
      </c>
      <c r="L193" s="59">
        <f>B193+E193+I193</f>
        <v>39000000.000000007</v>
      </c>
      <c r="M193" s="1"/>
    </row>
    <row r="194" spans="1:13" x14ac:dyDescent="0.25">
      <c r="A194" s="3">
        <v>191</v>
      </c>
      <c r="B194" s="53">
        <f>B193-C194</f>
        <v>26481470.242144898</v>
      </c>
      <c r="C194" s="54">
        <f t="shared" si="17"/>
        <v>18786.247774286468</v>
      </c>
      <c r="D194" s="55">
        <f>B194/$O$2</f>
        <v>0.67901205749089477</v>
      </c>
      <c r="E194" s="56">
        <f t="shared" si="18"/>
        <v>87220.450269449284</v>
      </c>
      <c r="F194" s="57">
        <f t="shared" si="19"/>
        <v>18786.247774286468</v>
      </c>
      <c r="G194" s="57">
        <f t="shared" si="20"/>
        <v>22811.400831720937</v>
      </c>
      <c r="H194" s="55">
        <f t="shared" si="21"/>
        <v>2.2364218017807509E-3</v>
      </c>
      <c r="I194" s="58">
        <f t="shared" si="22"/>
        <v>12431309.30758566</v>
      </c>
      <c r="J194" s="57">
        <f t="shared" si="23"/>
        <v>22811.400831720937</v>
      </c>
      <c r="K194" s="55">
        <f t="shared" si="16"/>
        <v>0.3187515207073246</v>
      </c>
      <c r="L194" s="59">
        <f>B194+E194+I194</f>
        <v>39000000.000000007</v>
      </c>
      <c r="M194" s="1"/>
    </row>
    <row r="195" spans="1:13" x14ac:dyDescent="0.25">
      <c r="A195" s="3">
        <v>192</v>
      </c>
      <c r="B195" s="53">
        <f>B194-C195</f>
        <v>26463525.449714895</v>
      </c>
      <c r="C195" s="54">
        <f t="shared" si="17"/>
        <v>17944.792430000529</v>
      </c>
      <c r="D195" s="55">
        <f>B195/$O$2</f>
        <v>0.67855193460807428</v>
      </c>
      <c r="E195" s="56">
        <f t="shared" si="18"/>
        <v>83360.130132087492</v>
      </c>
      <c r="F195" s="57">
        <f t="shared" si="19"/>
        <v>17944.792430000529</v>
      </c>
      <c r="G195" s="57">
        <f t="shared" si="20"/>
        <v>21805.112567362321</v>
      </c>
      <c r="H195" s="55">
        <f t="shared" si="21"/>
        <v>2.1374392341560896E-3</v>
      </c>
      <c r="I195" s="58">
        <f t="shared" si="22"/>
        <v>12453114.420153022</v>
      </c>
      <c r="J195" s="57">
        <f t="shared" si="23"/>
        <v>21805.112567362321</v>
      </c>
      <c r="K195" s="55">
        <f t="shared" si="16"/>
        <v>0.31931062615776978</v>
      </c>
      <c r="L195" s="59">
        <f>B195+E195+I195</f>
        <v>39000000</v>
      </c>
      <c r="M195" s="1"/>
    </row>
    <row r="196" spans="1:13" x14ac:dyDescent="0.25">
      <c r="A196" s="3">
        <v>193</v>
      </c>
      <c r="B196" s="53">
        <f>B195-C196</f>
        <v>26446386.503911093</v>
      </c>
      <c r="C196" s="54">
        <f t="shared" si="17"/>
        <v>17138.945803803566</v>
      </c>
      <c r="D196" s="55">
        <f>B196/$O$2</f>
        <v>0.67811247445925882</v>
      </c>
      <c r="E196" s="56">
        <f t="shared" si="18"/>
        <v>79659.043402869182</v>
      </c>
      <c r="F196" s="57">
        <f t="shared" si="19"/>
        <v>17138.945803803566</v>
      </c>
      <c r="G196" s="57">
        <f t="shared" si="20"/>
        <v>20840.032533021873</v>
      </c>
      <c r="H196" s="55">
        <f t="shared" si="21"/>
        <v>2.0425395744325431E-3</v>
      </c>
      <c r="I196" s="58">
        <f t="shared" si="22"/>
        <v>12473954.452686043</v>
      </c>
      <c r="J196" s="57">
        <f t="shared" si="23"/>
        <v>20840.032533021873</v>
      </c>
      <c r="K196" s="55">
        <f t="shared" ref="K196:K259" si="24">I196/$O$2</f>
        <v>0.31984498596630878</v>
      </c>
      <c r="L196" s="59">
        <f>B196+E196+I196</f>
        <v>39000000.000000007</v>
      </c>
      <c r="M196" s="1"/>
    </row>
    <row r="197" spans="1:13" x14ac:dyDescent="0.25">
      <c r="A197" s="3">
        <v>194</v>
      </c>
      <c r="B197" s="53">
        <f>B196-C197</f>
        <v>26430019.113227494</v>
      </c>
      <c r="C197" s="54">
        <f t="shared" ref="C197:C260" si="25">$O$3*D196*E196</f>
        <v>16367.390683598065</v>
      </c>
      <c r="D197" s="55">
        <f>B197/$O$2</f>
        <v>0.67769279777506397</v>
      </c>
      <c r="E197" s="56">
        <f t="shared" ref="E197:E260" si="26">E196+F197-G197</f>
        <v>76111.673235749942</v>
      </c>
      <c r="F197" s="57">
        <f t="shared" ref="F197:F260" si="27">($O$3*D196*E196)</f>
        <v>16367.390683598065</v>
      </c>
      <c r="G197" s="57">
        <f t="shared" ref="G197:G260" si="28">$O$5*E196</f>
        <v>19914.760850717295</v>
      </c>
      <c r="H197" s="55">
        <f t="shared" ref="H197:H260" si="29">E197/$O$2</f>
        <v>1.9515813650192292E-3</v>
      </c>
      <c r="I197" s="58">
        <f t="shared" ref="I197:I260" si="30">I196+J197</f>
        <v>12493869.21353676</v>
      </c>
      <c r="J197" s="57">
        <f t="shared" ref="J197:J260" si="31">$O$5*E196</f>
        <v>19914.760850717295</v>
      </c>
      <c r="K197" s="55">
        <f t="shared" si="24"/>
        <v>0.32035562085991692</v>
      </c>
      <c r="L197" s="59">
        <f>B197+E197+I197</f>
        <v>39000000.000000007</v>
      </c>
      <c r="M197" s="1"/>
    </row>
    <row r="198" spans="1:13" x14ac:dyDescent="0.25">
      <c r="A198" s="3">
        <v>195</v>
      </c>
      <c r="B198" s="53">
        <f>B197-C198</f>
        <v>26414390.272395615</v>
      </c>
      <c r="C198" s="54">
        <f t="shared" si="25"/>
        <v>15628.84083187848</v>
      </c>
      <c r="D198" s="55">
        <f>B198/$O$2</f>
        <v>0.67729205826655425</v>
      </c>
      <c r="E198" s="56">
        <f t="shared" si="26"/>
        <v>72712.595758690935</v>
      </c>
      <c r="F198" s="57">
        <f t="shared" si="27"/>
        <v>15628.84083187848</v>
      </c>
      <c r="G198" s="57">
        <f t="shared" si="28"/>
        <v>19027.918308937486</v>
      </c>
      <c r="H198" s="55">
        <f t="shared" si="29"/>
        <v>1.8644255322741265E-3</v>
      </c>
      <c r="I198" s="58">
        <f t="shared" si="30"/>
        <v>12512897.131845698</v>
      </c>
      <c r="J198" s="57">
        <f t="shared" si="31"/>
        <v>19027.918308937486</v>
      </c>
      <c r="K198" s="55">
        <f t="shared" si="24"/>
        <v>0.32084351620117174</v>
      </c>
      <c r="L198" s="59">
        <f>B198+E198+I198</f>
        <v>39000000</v>
      </c>
      <c r="M198" s="1"/>
    </row>
    <row r="199" spans="1:13" x14ac:dyDescent="0.25">
      <c r="A199" s="3">
        <v>196</v>
      </c>
      <c r="B199" s="53">
        <f>B198-C199</f>
        <v>26399468.230311692</v>
      </c>
      <c r="C199" s="54">
        <f t="shared" si="25"/>
        <v>14922.042083922235</v>
      </c>
      <c r="D199" s="55">
        <f>B199/$O$2</f>
        <v>0.67690944180286394</v>
      </c>
      <c r="E199" s="56">
        <f t="shared" si="26"/>
        <v>69456.488902940444</v>
      </c>
      <c r="F199" s="57">
        <f t="shared" si="27"/>
        <v>14922.042083922235</v>
      </c>
      <c r="G199" s="57">
        <f t="shared" si="28"/>
        <v>18178.148939672734</v>
      </c>
      <c r="H199" s="55">
        <f t="shared" si="29"/>
        <v>1.7809356128959089E-3</v>
      </c>
      <c r="I199" s="58">
        <f t="shared" si="30"/>
        <v>12531075.280785371</v>
      </c>
      <c r="J199" s="57">
        <f t="shared" si="31"/>
        <v>18178.148939672734</v>
      </c>
      <c r="K199" s="55">
        <f t="shared" si="24"/>
        <v>0.32130962258424028</v>
      </c>
      <c r="L199" s="59">
        <f>B199+E199+I199</f>
        <v>39000000</v>
      </c>
      <c r="M199" s="1"/>
    </row>
    <row r="200" spans="1:13" x14ac:dyDescent="0.25">
      <c r="A200" s="3">
        <v>197</v>
      </c>
      <c r="B200" s="53">
        <f>B199-C200</f>
        <v>26385222.457112432</v>
      </c>
      <c r="C200" s="54">
        <f t="shared" si="25"/>
        <v>14245.773199261497</v>
      </c>
      <c r="D200" s="55">
        <f>B200/$O$2</f>
        <v>0.67654416556698538</v>
      </c>
      <c r="E200" s="56">
        <f t="shared" si="26"/>
        <v>66338.139876466827</v>
      </c>
      <c r="F200" s="57">
        <f t="shared" si="27"/>
        <v>14245.773199261497</v>
      </c>
      <c r="G200" s="57">
        <f t="shared" si="28"/>
        <v>17364.122225735111</v>
      </c>
      <c r="H200" s="55">
        <f t="shared" si="29"/>
        <v>1.7009779455504314E-3</v>
      </c>
      <c r="I200" s="58">
        <f t="shared" si="30"/>
        <v>12548439.403011106</v>
      </c>
      <c r="J200" s="57">
        <f t="shared" si="31"/>
        <v>17364.122225735111</v>
      </c>
      <c r="K200" s="55">
        <f t="shared" si="24"/>
        <v>0.32175485648746427</v>
      </c>
      <c r="L200" s="59">
        <f>B200+E200+I200</f>
        <v>39000000</v>
      </c>
      <c r="M200" s="1"/>
    </row>
    <row r="201" spans="1:13" x14ac:dyDescent="0.25">
      <c r="A201" s="3">
        <v>198</v>
      </c>
      <c r="B201" s="53">
        <f>B200-C201</f>
        <v>26371623.610621572</v>
      </c>
      <c r="C201" s="54">
        <f t="shared" si="25"/>
        <v>13598.846490861033</v>
      </c>
      <c r="D201" s="55">
        <f>B201/$O$2</f>
        <v>0.67619547719542494</v>
      </c>
      <c r="E201" s="56">
        <f t="shared" si="26"/>
        <v>63352.451398211153</v>
      </c>
      <c r="F201" s="57">
        <f t="shared" si="27"/>
        <v>13598.846490861033</v>
      </c>
      <c r="G201" s="57">
        <f t="shared" si="28"/>
        <v>16584.534969116707</v>
      </c>
      <c r="H201" s="55">
        <f t="shared" si="29"/>
        <v>1.624421830723363E-3</v>
      </c>
      <c r="I201" s="58">
        <f t="shared" si="30"/>
        <v>12565023.937980223</v>
      </c>
      <c r="J201" s="57">
        <f t="shared" si="31"/>
        <v>16584.534969116707</v>
      </c>
      <c r="K201" s="55">
        <f t="shared" si="24"/>
        <v>0.32218010097385186</v>
      </c>
      <c r="L201" s="59">
        <f>B201+E201+I201</f>
        <v>39000000.000000007</v>
      </c>
      <c r="M201" s="1"/>
    </row>
    <row r="202" spans="1:13" x14ac:dyDescent="0.25">
      <c r="A202" s="3">
        <v>199</v>
      </c>
      <c r="B202" s="53">
        <f>B201-C202</f>
        <v>26358643.502366845</v>
      </c>
      <c r="C202" s="54">
        <f t="shared" si="25"/>
        <v>12980.108254728146</v>
      </c>
      <c r="D202" s="55">
        <f>B202/$O$2</f>
        <v>0.67586265390684219</v>
      </c>
      <c r="E202" s="56">
        <f t="shared" si="26"/>
        <v>60494.446803386505</v>
      </c>
      <c r="F202" s="57">
        <f t="shared" si="27"/>
        <v>12980.108254728146</v>
      </c>
      <c r="G202" s="57">
        <f t="shared" si="28"/>
        <v>15838.112849552788</v>
      </c>
      <c r="H202" s="55">
        <f t="shared" si="29"/>
        <v>1.5511396616252949E-3</v>
      </c>
      <c r="I202" s="58">
        <f t="shared" si="30"/>
        <v>12580862.050829776</v>
      </c>
      <c r="J202" s="57">
        <f t="shared" si="31"/>
        <v>15838.112849552788</v>
      </c>
      <c r="K202" s="55">
        <f t="shared" si="24"/>
        <v>0.32258620643153268</v>
      </c>
      <c r="L202" s="59">
        <f>B202+E202+I202</f>
        <v>39000000.000000007</v>
      </c>
      <c r="M202" s="1"/>
    </row>
    <row r="203" spans="1:13" x14ac:dyDescent="0.25">
      <c r="A203" s="3">
        <v>200</v>
      </c>
      <c r="B203" s="53">
        <f>B202-C203</f>
        <v>26346255.063345805</v>
      </c>
      <c r="C203" s="54">
        <f t="shared" si="25"/>
        <v>12388.439021038415</v>
      </c>
      <c r="D203" s="55">
        <f>B203/$O$2</f>
        <v>0.67554500162425135</v>
      </c>
      <c r="E203" s="56">
        <f t="shared" si="26"/>
        <v>57759.274123578289</v>
      </c>
      <c r="F203" s="57">
        <f t="shared" si="27"/>
        <v>12388.439021038415</v>
      </c>
      <c r="G203" s="57">
        <f t="shared" si="28"/>
        <v>15123.611700846626</v>
      </c>
      <c r="H203" s="55">
        <f t="shared" si="29"/>
        <v>1.4810070288096997E-3</v>
      </c>
      <c r="I203" s="58">
        <f t="shared" si="30"/>
        <v>12595985.662530622</v>
      </c>
      <c r="J203" s="57">
        <f t="shared" si="31"/>
        <v>15123.611700846626</v>
      </c>
      <c r="K203" s="55">
        <f t="shared" si="24"/>
        <v>0.32297399134693899</v>
      </c>
      <c r="L203" s="59">
        <f>B203+E203+I203</f>
        <v>39000000.000000007</v>
      </c>
      <c r="M203" s="1"/>
    </row>
    <row r="204" spans="1:13" x14ac:dyDescent="0.25">
      <c r="A204" s="3">
        <v>201</v>
      </c>
      <c r="B204" s="53">
        <f>B203-C204</f>
        <v>26334432.30969952</v>
      </c>
      <c r="C204" s="54">
        <f t="shared" si="25"/>
        <v>11822.753646283367</v>
      </c>
      <c r="D204" s="55">
        <f>B204/$O$2</f>
        <v>0.67524185409485948</v>
      </c>
      <c r="E204" s="56">
        <f t="shared" si="26"/>
        <v>55142.209238967087</v>
      </c>
      <c r="F204" s="57">
        <f t="shared" si="27"/>
        <v>11822.753646283367</v>
      </c>
      <c r="G204" s="57">
        <f t="shared" si="28"/>
        <v>14439.818530894572</v>
      </c>
      <c r="H204" s="55">
        <f t="shared" si="29"/>
        <v>1.413902800999156E-3</v>
      </c>
      <c r="I204" s="58">
        <f t="shared" si="30"/>
        <v>12610425.481061516</v>
      </c>
      <c r="J204" s="57">
        <f t="shared" si="31"/>
        <v>14439.818530894572</v>
      </c>
      <c r="K204" s="55">
        <f t="shared" si="24"/>
        <v>0.32334424310414145</v>
      </c>
      <c r="L204" s="59">
        <f>B204+E204+I204</f>
        <v>39000000.000000007</v>
      </c>
      <c r="M204" s="1"/>
    </row>
    <row r="205" spans="1:13" x14ac:dyDescent="0.25">
      <c r="A205" s="3">
        <v>202</v>
      </c>
      <c r="B205" s="53">
        <f>B204-C205</f>
        <v>26323150.308435082</v>
      </c>
      <c r="C205" s="54">
        <f t="shared" si="25"/>
        <v>11282.001264438268</v>
      </c>
      <c r="D205" s="55">
        <f>B205/$O$2</f>
        <v>0.67495257201115599</v>
      </c>
      <c r="E205" s="56">
        <f t="shared" si="26"/>
        <v>52638.658193663578</v>
      </c>
      <c r="F205" s="57">
        <f t="shared" si="27"/>
        <v>11282.001264438268</v>
      </c>
      <c r="G205" s="57">
        <f t="shared" si="28"/>
        <v>13785.552309741772</v>
      </c>
      <c r="H205" s="55">
        <f t="shared" si="29"/>
        <v>1.3497091844529123E-3</v>
      </c>
      <c r="I205" s="58">
        <f t="shared" si="30"/>
        <v>12624211.033371259</v>
      </c>
      <c r="J205" s="57">
        <f t="shared" si="31"/>
        <v>13785.552309741772</v>
      </c>
      <c r="K205" s="55">
        <f t="shared" si="24"/>
        <v>0.32369771880439124</v>
      </c>
      <c r="L205" s="59">
        <f>B205+E205+I205</f>
        <v>39000000</v>
      </c>
      <c r="M205" s="1"/>
    </row>
    <row r="206" spans="1:13" x14ac:dyDescent="0.25">
      <c r="A206" s="3">
        <v>203</v>
      </c>
      <c r="B206" s="53">
        <f>B205-C206</f>
        <v>26312385.143321369</v>
      </c>
      <c r="C206" s="54">
        <f t="shared" si="25"/>
        <v>10765.165113713891</v>
      </c>
      <c r="D206" s="55">
        <f>B206/$O$2</f>
        <v>0.67467654213644535</v>
      </c>
      <c r="E206" s="56">
        <f t="shared" si="26"/>
        <v>50244.158758961574</v>
      </c>
      <c r="F206" s="57">
        <f t="shared" si="27"/>
        <v>10765.165113713891</v>
      </c>
      <c r="G206" s="57">
        <f t="shared" si="28"/>
        <v>13159.664548415894</v>
      </c>
      <c r="H206" s="55">
        <f t="shared" si="29"/>
        <v>1.2883117630502967E-3</v>
      </c>
      <c r="I206" s="58">
        <f t="shared" si="30"/>
        <v>12637370.697919674</v>
      </c>
      <c r="J206" s="57">
        <f t="shared" si="31"/>
        <v>13159.664548415894</v>
      </c>
      <c r="K206" s="55">
        <f t="shared" si="24"/>
        <v>0.32403514610050449</v>
      </c>
      <c r="L206" s="59">
        <f>B206+E206+I206</f>
        <v>39000000</v>
      </c>
      <c r="M206" s="1"/>
    </row>
    <row r="207" spans="1:13" x14ac:dyDescent="0.25">
      <c r="A207" s="3">
        <v>204</v>
      </c>
      <c r="B207" s="53">
        <f>B206-C207</f>
        <v>26302113.881067272</v>
      </c>
      <c r="C207" s="54">
        <f t="shared" si="25"/>
        <v>10271.262254097388</v>
      </c>
      <c r="D207" s="55">
        <f>B207/$O$2</f>
        <v>0.67441317643762233</v>
      </c>
      <c r="E207" s="56">
        <f t="shared" si="26"/>
        <v>47954.381323318572</v>
      </c>
      <c r="F207" s="57">
        <f t="shared" si="27"/>
        <v>10271.262254097388</v>
      </c>
      <c r="G207" s="57">
        <f t="shared" si="28"/>
        <v>12561.039689740393</v>
      </c>
      <c r="H207" s="55">
        <f t="shared" si="29"/>
        <v>1.2295995211107325E-3</v>
      </c>
      <c r="I207" s="58">
        <f t="shared" si="30"/>
        <v>12649931.737609414</v>
      </c>
      <c r="J207" s="57">
        <f t="shared" si="31"/>
        <v>12561.039689740393</v>
      </c>
      <c r="K207" s="55">
        <f t="shared" si="24"/>
        <v>0.32435722404126704</v>
      </c>
      <c r="L207" s="59">
        <f>B207+E207+I207</f>
        <v>39000000.000000007</v>
      </c>
      <c r="M207" s="1"/>
    </row>
    <row r="208" spans="1:13" x14ac:dyDescent="0.25">
      <c r="A208" s="3">
        <v>205</v>
      </c>
      <c r="B208" s="53">
        <f>B207-C208</f>
        <v>26292314.537877668</v>
      </c>
      <c r="C208" s="54">
        <f t="shared" si="25"/>
        <v>9799.3431896051625</v>
      </c>
      <c r="D208" s="55">
        <f>B208/$O$2</f>
        <v>0.67416191122763247</v>
      </c>
      <c r="E208" s="56">
        <f t="shared" si="26"/>
        <v>45765.12918209409</v>
      </c>
      <c r="F208" s="57">
        <f t="shared" si="27"/>
        <v>9799.3431896051625</v>
      </c>
      <c r="G208" s="57">
        <f t="shared" si="28"/>
        <v>11988.595330829643</v>
      </c>
      <c r="H208" s="55">
        <f t="shared" si="29"/>
        <v>1.1734648508229253E-3</v>
      </c>
      <c r="I208" s="58">
        <f t="shared" si="30"/>
        <v>12661920.332940243</v>
      </c>
      <c r="J208" s="57">
        <f t="shared" si="31"/>
        <v>11988.595330829643</v>
      </c>
      <c r="K208" s="55">
        <f t="shared" si="24"/>
        <v>0.32466462392154471</v>
      </c>
      <c r="L208" s="59">
        <f>B208+E208+I208</f>
        <v>39000000</v>
      </c>
      <c r="M208" s="1"/>
    </row>
    <row r="209" spans="1:13" x14ac:dyDescent="0.25">
      <c r="A209" s="3">
        <v>206</v>
      </c>
      <c r="B209" s="53">
        <f>B208-C209</f>
        <v>26282966.046469703</v>
      </c>
      <c r="C209" s="54">
        <f t="shared" si="25"/>
        <v>9348.4914079649534</v>
      </c>
      <c r="D209" s="55">
        <f>B209/$O$2</f>
        <v>0.67392220631973598</v>
      </c>
      <c r="E209" s="56">
        <f t="shared" si="26"/>
        <v>43672.338294535519</v>
      </c>
      <c r="F209" s="57">
        <f t="shared" si="27"/>
        <v>9348.4914079649534</v>
      </c>
      <c r="G209" s="57">
        <f t="shared" si="28"/>
        <v>11441.282295523522</v>
      </c>
      <c r="H209" s="55">
        <f t="shared" si="29"/>
        <v>1.1198035460137314E-3</v>
      </c>
      <c r="I209" s="58">
        <f t="shared" si="30"/>
        <v>12673361.615235766</v>
      </c>
      <c r="J209" s="57">
        <f t="shared" si="31"/>
        <v>11441.282295523522</v>
      </c>
      <c r="K209" s="55">
        <f t="shared" si="24"/>
        <v>0.32495799013425042</v>
      </c>
      <c r="L209" s="59">
        <f>B209+E209+I209</f>
        <v>39000000.000000007</v>
      </c>
      <c r="M209" s="1"/>
    </row>
    <row r="210" spans="1:13" x14ac:dyDescent="0.25">
      <c r="A210" s="3">
        <v>207</v>
      </c>
      <c r="B210" s="53">
        <f>B209-C210</f>
        <v>26274048.223620389</v>
      </c>
      <c r="C210" s="54">
        <f t="shared" si="25"/>
        <v>8917.822849314367</v>
      </c>
      <c r="D210" s="55">
        <f>B210/$O$2</f>
        <v>0.67369354419539462</v>
      </c>
      <c r="E210" s="56">
        <f t="shared" si="26"/>
        <v>41672.076570216006</v>
      </c>
      <c r="F210" s="57">
        <f t="shared" si="27"/>
        <v>8917.822849314367</v>
      </c>
      <c r="G210" s="57">
        <f t="shared" si="28"/>
        <v>10918.08457363388</v>
      </c>
      <c r="H210" s="55">
        <f t="shared" si="29"/>
        <v>1.0685147838516925E-3</v>
      </c>
      <c r="I210" s="58">
        <f t="shared" si="30"/>
        <v>12684279.6998094</v>
      </c>
      <c r="J210" s="57">
        <f t="shared" si="31"/>
        <v>10918.08457363388</v>
      </c>
      <c r="K210" s="55">
        <f t="shared" si="24"/>
        <v>0.32523794102075387</v>
      </c>
      <c r="L210" s="59">
        <f>B210+E210+I210</f>
        <v>39000000.000000007</v>
      </c>
      <c r="M210" s="1"/>
    </row>
    <row r="211" spans="1:13" x14ac:dyDescent="0.25">
      <c r="A211" s="3">
        <v>208</v>
      </c>
      <c r="B211" s="53">
        <f>B210-C211</f>
        <v>26265541.738305941</v>
      </c>
      <c r="C211" s="54">
        <f t="shared" si="25"/>
        <v>8506.485314446918</v>
      </c>
      <c r="D211" s="55">
        <f>B211/$O$2</f>
        <v>0.67347542918733183</v>
      </c>
      <c r="E211" s="56">
        <f t="shared" si="26"/>
        <v>39760.542742108919</v>
      </c>
      <c r="F211" s="57">
        <f t="shared" si="27"/>
        <v>8506.485314446918</v>
      </c>
      <c r="G211" s="57">
        <f t="shared" si="28"/>
        <v>10418.019142554002</v>
      </c>
      <c r="H211" s="55">
        <f t="shared" si="29"/>
        <v>1.0195010959515108E-3</v>
      </c>
      <c r="I211" s="58">
        <f t="shared" si="30"/>
        <v>12694697.718951954</v>
      </c>
      <c r="J211" s="57">
        <f t="shared" si="31"/>
        <v>10418.019142554002</v>
      </c>
      <c r="K211" s="55">
        <f t="shared" si="24"/>
        <v>0.32550506971671678</v>
      </c>
      <c r="L211" s="59">
        <f>B211+E211+I211</f>
        <v>39000000</v>
      </c>
      <c r="M211" s="1"/>
    </row>
    <row r="212" spans="1:13" x14ac:dyDescent="0.25">
      <c r="A212" s="3">
        <v>209</v>
      </c>
      <c r="B212" s="53">
        <f>B211-C212</f>
        <v>26257428.080483787</v>
      </c>
      <c r="C212" s="54">
        <f t="shared" si="25"/>
        <v>8113.6578221528061</v>
      </c>
      <c r="D212" s="55">
        <f>B212/$O$2</f>
        <v>0.67326738667907149</v>
      </c>
      <c r="E212" s="56">
        <f t="shared" si="26"/>
        <v>37934.064878734491</v>
      </c>
      <c r="F212" s="57">
        <f t="shared" si="27"/>
        <v>8113.6578221528061</v>
      </c>
      <c r="G212" s="57">
        <f t="shared" si="28"/>
        <v>9940.1356855272297</v>
      </c>
      <c r="H212" s="55">
        <f t="shared" si="29"/>
        <v>9.7266833022396134E-4</v>
      </c>
      <c r="I212" s="58">
        <f t="shared" si="30"/>
        <v>12704637.854637481</v>
      </c>
      <c r="J212" s="57">
        <f t="shared" si="31"/>
        <v>9940.1356855272297</v>
      </c>
      <c r="K212" s="55">
        <f t="shared" si="24"/>
        <v>0.32575994499070465</v>
      </c>
      <c r="L212" s="59">
        <f>B212+E212+I212</f>
        <v>39000000</v>
      </c>
      <c r="M212" s="1"/>
    </row>
    <row r="213" spans="1:13" x14ac:dyDescent="0.25">
      <c r="A213" s="3">
        <v>210</v>
      </c>
      <c r="B213" s="53">
        <f>B212-C213</f>
        <v>26249689.530559499</v>
      </c>
      <c r="C213" s="54">
        <f t="shared" si="25"/>
        <v>7738.5499242870355</v>
      </c>
      <c r="D213" s="55">
        <f>B213/$O$2</f>
        <v>0.67306896232203839</v>
      </c>
      <c r="E213" s="56">
        <f t="shared" si="26"/>
        <v>36189.098583337902</v>
      </c>
      <c r="F213" s="57">
        <f t="shared" si="27"/>
        <v>7738.5499242870355</v>
      </c>
      <c r="G213" s="57">
        <f t="shared" si="28"/>
        <v>9483.5162196836227</v>
      </c>
      <c r="H213" s="55">
        <f t="shared" si="29"/>
        <v>9.2792560470097182E-4</v>
      </c>
      <c r="I213" s="58">
        <f t="shared" si="30"/>
        <v>12714121.370857164</v>
      </c>
      <c r="J213" s="57">
        <f t="shared" si="31"/>
        <v>9483.5162196836227</v>
      </c>
      <c r="K213" s="55">
        <f t="shared" si="24"/>
        <v>0.3260031120732606</v>
      </c>
      <c r="L213" s="59">
        <f>B213+E213+I213</f>
        <v>39000000</v>
      </c>
      <c r="M213" s="1"/>
    </row>
    <row r="214" spans="1:13" x14ac:dyDescent="0.25">
      <c r="A214" s="3">
        <v>211</v>
      </c>
      <c r="B214" s="53">
        <f>B213-C214</f>
        <v>26242309.129573148</v>
      </c>
      <c r="C214" s="54">
        <f t="shared" si="25"/>
        <v>7380.4009863497286</v>
      </c>
      <c r="D214" s="55">
        <f>B214/$O$2</f>
        <v>0.6728797212711064</v>
      </c>
      <c r="E214" s="56">
        <f t="shared" si="26"/>
        <v>34522.224923853151</v>
      </c>
      <c r="F214" s="57">
        <f t="shared" si="27"/>
        <v>7380.4009863497286</v>
      </c>
      <c r="G214" s="57">
        <f t="shared" si="28"/>
        <v>9047.2746458344755</v>
      </c>
      <c r="H214" s="55">
        <f t="shared" si="29"/>
        <v>8.8518525445777313E-4</v>
      </c>
      <c r="I214" s="58">
        <f t="shared" si="30"/>
        <v>12723168.645502999</v>
      </c>
      <c r="J214" s="57">
        <f t="shared" si="31"/>
        <v>9047.2746458344755</v>
      </c>
      <c r="K214" s="55">
        <f t="shared" si="24"/>
        <v>0.32623509347443586</v>
      </c>
      <c r="L214" s="59">
        <f>B214+E214+I214</f>
        <v>39000000</v>
      </c>
      <c r="M214" s="1"/>
    </row>
    <row r="215" spans="1:13" x14ac:dyDescent="0.25">
      <c r="A215" s="3">
        <v>212</v>
      </c>
      <c r="B215" s="53">
        <f>B214-C215</f>
        <v>26235270.650132567</v>
      </c>
      <c r="C215" s="54">
        <f t="shared" si="25"/>
        <v>7038.4794405794873</v>
      </c>
      <c r="D215" s="55">
        <f>B215/$O$2</f>
        <v>0.67269924743929654</v>
      </c>
      <c r="E215" s="56">
        <f t="shared" si="26"/>
        <v>32930.148133469353</v>
      </c>
      <c r="F215" s="57">
        <f t="shared" si="27"/>
        <v>7038.4794405794873</v>
      </c>
      <c r="G215" s="57">
        <f t="shared" si="28"/>
        <v>8630.5562309632878</v>
      </c>
      <c r="H215" s="55">
        <f t="shared" si="29"/>
        <v>8.4436277265306032E-4</v>
      </c>
      <c r="I215" s="58">
        <f t="shared" si="30"/>
        <v>12731799.201733964</v>
      </c>
      <c r="J215" s="57">
        <f t="shared" si="31"/>
        <v>8630.5562309632878</v>
      </c>
      <c r="K215" s="55">
        <f t="shared" si="24"/>
        <v>0.32645638978805036</v>
      </c>
      <c r="L215" s="59">
        <f>B215+E215+I215</f>
        <v>39000000</v>
      </c>
      <c r="M215" s="1"/>
    </row>
    <row r="216" spans="1:13" x14ac:dyDescent="0.25">
      <c r="A216" s="3">
        <v>213</v>
      </c>
      <c r="B216" s="53">
        <f>B215-C216</f>
        <v>26228558.568114728</v>
      </c>
      <c r="C216" s="54">
        <f t="shared" si="25"/>
        <v>6712.082017837165</v>
      </c>
      <c r="D216" s="55">
        <f>B216/$O$2</f>
        <v>0.67252714277217251</v>
      </c>
      <c r="E216" s="56">
        <f t="shared" si="26"/>
        <v>31409.69311793918</v>
      </c>
      <c r="F216" s="57">
        <f t="shared" si="27"/>
        <v>6712.082017837165</v>
      </c>
      <c r="G216" s="57">
        <f t="shared" si="28"/>
        <v>8232.5370333673382</v>
      </c>
      <c r="H216" s="55">
        <f t="shared" si="29"/>
        <v>8.0537674661382513E-4</v>
      </c>
      <c r="I216" s="58">
        <f t="shared" si="30"/>
        <v>12740031.738767331</v>
      </c>
      <c r="J216" s="57">
        <f t="shared" si="31"/>
        <v>8232.5370333673382</v>
      </c>
      <c r="K216" s="55">
        <f t="shared" si="24"/>
        <v>0.32666748048121363</v>
      </c>
      <c r="L216" s="59">
        <f>B216+E216+I216</f>
        <v>39000000</v>
      </c>
      <c r="M216" s="1"/>
    </row>
    <row r="217" spans="1:13" x14ac:dyDescent="0.25">
      <c r="A217" s="3">
        <v>214</v>
      </c>
      <c r="B217" s="53">
        <f>B216-C217</f>
        <v>26222158.035150837</v>
      </c>
      <c r="C217" s="54">
        <f t="shared" si="25"/>
        <v>6400.5329638913972</v>
      </c>
      <c r="D217" s="55">
        <f>B217/$O$2</f>
        <v>0.67236302654232916</v>
      </c>
      <c r="E217" s="56">
        <f t="shared" si="26"/>
        <v>29957.802802345785</v>
      </c>
      <c r="F217" s="57">
        <f t="shared" si="27"/>
        <v>6400.5329638913972</v>
      </c>
      <c r="G217" s="57">
        <f t="shared" si="28"/>
        <v>7852.4232794847949</v>
      </c>
      <c r="H217" s="55">
        <f t="shared" si="29"/>
        <v>7.6814878980373811E-4</v>
      </c>
      <c r="I217" s="58">
        <f t="shared" si="30"/>
        <v>12747884.162046816</v>
      </c>
      <c r="J217" s="57">
        <f t="shared" si="31"/>
        <v>7852.4232794847949</v>
      </c>
      <c r="K217" s="55">
        <f t="shared" si="24"/>
        <v>0.3268688246678671</v>
      </c>
      <c r="L217" s="59">
        <f>B217+E217+I217</f>
        <v>39000000</v>
      </c>
      <c r="M217" s="1"/>
    </row>
    <row r="218" spans="1:13" x14ac:dyDescent="0.25">
      <c r="A218" s="3">
        <v>215</v>
      </c>
      <c r="B218" s="53">
        <f>B217-C218</f>
        <v>26216054.851905733</v>
      </c>
      <c r="C218" s="54">
        <f t="shared" si="25"/>
        <v>6103.1832451052742</v>
      </c>
      <c r="D218" s="55">
        <f>B218/$O$2</f>
        <v>0.67220653466424962</v>
      </c>
      <c r="E218" s="56">
        <f t="shared" si="26"/>
        <v>28571.53534686461</v>
      </c>
      <c r="F218" s="57">
        <f t="shared" si="27"/>
        <v>6103.1832451052742</v>
      </c>
      <c r="G218" s="57">
        <f t="shared" si="28"/>
        <v>7489.4507005864461</v>
      </c>
      <c r="H218" s="55">
        <f t="shared" si="29"/>
        <v>7.3260347043242594E-4</v>
      </c>
      <c r="I218" s="58">
        <f t="shared" si="30"/>
        <v>12755373.612747403</v>
      </c>
      <c r="J218" s="57">
        <f t="shared" si="31"/>
        <v>7489.4507005864461</v>
      </c>
      <c r="K218" s="55">
        <f t="shared" si="24"/>
        <v>0.32706086186531802</v>
      </c>
      <c r="L218" s="59">
        <f>B218+E218+I218</f>
        <v>39000000</v>
      </c>
      <c r="M218" s="1"/>
    </row>
    <row r="219" spans="1:13" x14ac:dyDescent="0.25">
      <c r="A219" s="3">
        <v>216</v>
      </c>
      <c r="B219" s="53">
        <f>B218-C219</f>
        <v>26210235.442157771</v>
      </c>
      <c r="C219" s="54">
        <f t="shared" si="25"/>
        <v>5819.4097479625525</v>
      </c>
      <c r="D219" s="55">
        <f>B219/$O$2</f>
        <v>0.67205731902968646</v>
      </c>
      <c r="E219" s="56">
        <f t="shared" si="26"/>
        <v>27248.061258111011</v>
      </c>
      <c r="F219" s="57">
        <f t="shared" si="27"/>
        <v>5819.4097479625525</v>
      </c>
      <c r="G219" s="57">
        <f t="shared" si="28"/>
        <v>7142.8838367161525</v>
      </c>
      <c r="H219" s="55">
        <f t="shared" si="29"/>
        <v>6.9866823738746185E-4</v>
      </c>
      <c r="I219" s="58">
        <f t="shared" si="30"/>
        <v>12762516.496584119</v>
      </c>
      <c r="J219" s="57">
        <f t="shared" si="31"/>
        <v>7142.8838367161525</v>
      </c>
      <c r="K219" s="55">
        <f t="shared" si="24"/>
        <v>0.32724401273292614</v>
      </c>
      <c r="L219" s="59">
        <f>B219+E219+I219</f>
        <v>39000000</v>
      </c>
      <c r="M219" s="1"/>
    </row>
    <row r="220" spans="1:13" x14ac:dyDescent="0.25">
      <c r="A220" s="3">
        <v>217</v>
      </c>
      <c r="B220" s="53">
        <f>B219-C220</f>
        <v>26204686.827681415</v>
      </c>
      <c r="C220" s="54">
        <f t="shared" si="25"/>
        <v>5548.6144763584734</v>
      </c>
      <c r="D220" s="55">
        <f>B220/$O$2</f>
        <v>0.67191504686362602</v>
      </c>
      <c r="E220" s="56">
        <f t="shared" si="26"/>
        <v>25984.660419941734</v>
      </c>
      <c r="F220" s="57">
        <f t="shared" si="27"/>
        <v>5548.6144763584734</v>
      </c>
      <c r="G220" s="57">
        <f t="shared" si="28"/>
        <v>6812.0153145277527</v>
      </c>
      <c r="H220" s="55">
        <f t="shared" si="29"/>
        <v>6.6627334410107012E-4</v>
      </c>
      <c r="I220" s="58">
        <f t="shared" si="30"/>
        <v>12769328.511898646</v>
      </c>
      <c r="J220" s="57">
        <f t="shared" si="31"/>
        <v>6812.0153145277527</v>
      </c>
      <c r="K220" s="55">
        <f t="shared" si="24"/>
        <v>0.32741867979227296</v>
      </c>
      <c r="L220" s="59">
        <f>B220+E220+I220</f>
        <v>39000000</v>
      </c>
      <c r="M220" s="1"/>
    </row>
    <row r="221" spans="1:13" x14ac:dyDescent="0.25">
      <c r="A221" s="3">
        <v>218</v>
      </c>
      <c r="B221" s="53">
        <f>B220-C221</f>
        <v>26199396.603931304</v>
      </c>
      <c r="C221" s="54">
        <f t="shared" si="25"/>
        <v>5290.2237501115696</v>
      </c>
      <c r="D221" s="55">
        <f>B221/$O$2</f>
        <v>0.67177940010080262</v>
      </c>
      <c r="E221" s="56">
        <f t="shared" si="26"/>
        <v>24778.719065067871</v>
      </c>
      <c r="F221" s="57">
        <f t="shared" si="27"/>
        <v>5290.2237501115696</v>
      </c>
      <c r="G221" s="57">
        <f t="shared" si="28"/>
        <v>6496.1651049854336</v>
      </c>
      <c r="H221" s="55">
        <f t="shared" si="29"/>
        <v>6.3535177089917624E-4</v>
      </c>
      <c r="I221" s="58">
        <f t="shared" si="30"/>
        <v>12775824.677003631</v>
      </c>
      <c r="J221" s="57">
        <f t="shared" si="31"/>
        <v>6496.1651049854336</v>
      </c>
      <c r="K221" s="55">
        <f t="shared" si="24"/>
        <v>0.32758524812829826</v>
      </c>
      <c r="L221" s="59">
        <f>B221+E221+I221</f>
        <v>39000000</v>
      </c>
      <c r="M221" s="1"/>
    </row>
    <row r="222" spans="1:13" x14ac:dyDescent="0.25">
      <c r="A222" s="3">
        <v>219</v>
      </c>
      <c r="B222" s="53">
        <f>B221-C222</f>
        <v>26194352.91652358</v>
      </c>
      <c r="C222" s="54">
        <f t="shared" si="25"/>
        <v>5043.6874077256771</v>
      </c>
      <c r="D222" s="55">
        <f>B222/$O$2</f>
        <v>0.67165007478265593</v>
      </c>
      <c r="E222" s="56">
        <f t="shared" si="26"/>
        <v>23627.726706526581</v>
      </c>
      <c r="F222" s="57">
        <f t="shared" si="27"/>
        <v>5043.6874077256771</v>
      </c>
      <c r="G222" s="57">
        <f t="shared" si="28"/>
        <v>6194.6797662669678</v>
      </c>
      <c r="H222" s="55">
        <f t="shared" si="29"/>
        <v>6.0583914632119436E-4</v>
      </c>
      <c r="I222" s="58">
        <f t="shared" si="30"/>
        <v>12782019.356769899</v>
      </c>
      <c r="J222" s="57">
        <f t="shared" si="31"/>
        <v>6194.6797662669678</v>
      </c>
      <c r="K222" s="55">
        <f t="shared" si="24"/>
        <v>0.32774408607102307</v>
      </c>
      <c r="L222" s="59">
        <f>B222+E222+I222</f>
        <v>39000000.000000007</v>
      </c>
      <c r="M222" s="1"/>
    </row>
    <row r="223" spans="1:13" x14ac:dyDescent="0.25">
      <c r="A223" s="3">
        <v>220</v>
      </c>
      <c r="B223" s="53">
        <f>B222-C223</f>
        <v>26189544.438507538</v>
      </c>
      <c r="C223" s="54">
        <f t="shared" si="25"/>
        <v>4808.4780160429682</v>
      </c>
      <c r="D223" s="55">
        <f>B223/$O$2</f>
        <v>0.67152678047455228</v>
      </c>
      <c r="E223" s="56">
        <f t="shared" si="26"/>
        <v>22529.273045937905</v>
      </c>
      <c r="F223" s="57">
        <f t="shared" si="27"/>
        <v>4808.4780160429682</v>
      </c>
      <c r="G223" s="57">
        <f t="shared" si="28"/>
        <v>5906.9316766316451</v>
      </c>
      <c r="H223" s="55">
        <f t="shared" si="29"/>
        <v>5.7767366784456167E-4</v>
      </c>
      <c r="I223" s="58">
        <f t="shared" si="30"/>
        <v>12787926.288446531</v>
      </c>
      <c r="J223" s="57">
        <f t="shared" si="31"/>
        <v>5906.9316766316451</v>
      </c>
      <c r="K223" s="55">
        <f t="shared" si="24"/>
        <v>0.32789554585760333</v>
      </c>
      <c r="L223" s="59">
        <f>B223+E223+I223</f>
        <v>39000000.000000007</v>
      </c>
      <c r="M223" s="1"/>
    </row>
    <row r="224" spans="1:13" x14ac:dyDescent="0.25">
      <c r="A224" s="3">
        <v>221</v>
      </c>
      <c r="B224" s="53">
        <f>B223-C224</f>
        <v>26184960.348418463</v>
      </c>
      <c r="C224" s="54">
        <f t="shared" si="25"/>
        <v>4584.0900890761495</v>
      </c>
      <c r="D224" s="55">
        <f>B224/$O$2</f>
        <v>0.67140923970303756</v>
      </c>
      <c r="E224" s="56">
        <f t="shared" si="26"/>
        <v>21481.044873529579</v>
      </c>
      <c r="F224" s="57">
        <f t="shared" si="27"/>
        <v>4584.0900890761495</v>
      </c>
      <c r="G224" s="57">
        <f t="shared" si="28"/>
        <v>5632.3182614844764</v>
      </c>
      <c r="H224" s="55">
        <f t="shared" si="29"/>
        <v>5.507960223981944E-4</v>
      </c>
      <c r="I224" s="58">
        <f t="shared" si="30"/>
        <v>12793558.606708014</v>
      </c>
      <c r="J224" s="57">
        <f t="shared" si="31"/>
        <v>5632.3182614844764</v>
      </c>
      <c r="K224" s="55">
        <f t="shared" si="24"/>
        <v>0.32803996427456444</v>
      </c>
      <c r="L224" s="59">
        <f>B224+E224+I224</f>
        <v>39000000.000000007</v>
      </c>
      <c r="M224" s="1"/>
    </row>
    <row r="225" spans="1:13" x14ac:dyDescent="0.25">
      <c r="A225" s="3">
        <v>222</v>
      </c>
      <c r="B225" s="53">
        <f>B224-C225</f>
        <v>26180590.309100475</v>
      </c>
      <c r="C225" s="54">
        <f t="shared" si="25"/>
        <v>4370.0393179886878</v>
      </c>
      <c r="D225" s="55">
        <f>B225/$O$2</f>
        <v>0.67129718741283273</v>
      </c>
      <c r="E225" s="56">
        <f t="shared" si="26"/>
        <v>20480.822973135873</v>
      </c>
      <c r="F225" s="57">
        <f t="shared" si="27"/>
        <v>4370.0393179886878</v>
      </c>
      <c r="G225" s="57">
        <f t="shared" si="28"/>
        <v>5370.2612183823949</v>
      </c>
      <c r="H225" s="55">
        <f t="shared" si="29"/>
        <v>5.2514930700348398E-4</v>
      </c>
      <c r="I225" s="58">
        <f t="shared" si="30"/>
        <v>12798928.867926396</v>
      </c>
      <c r="J225" s="57">
        <f t="shared" si="31"/>
        <v>5370.2612183823949</v>
      </c>
      <c r="K225" s="55">
        <f t="shared" si="24"/>
        <v>0.32817766328016401</v>
      </c>
      <c r="L225" s="59">
        <f>B225+E225+I225</f>
        <v>39000000.000000007</v>
      </c>
      <c r="M225" s="1"/>
    </row>
    <row r="226" spans="1:13" x14ac:dyDescent="0.25">
      <c r="A226" s="3">
        <v>223</v>
      </c>
      <c r="B226" s="53">
        <f>B225-C226</f>
        <v>26176424.447286572</v>
      </c>
      <c r="C226" s="54">
        <f t="shared" si="25"/>
        <v>4165.8618139031714</v>
      </c>
      <c r="D226" s="55">
        <f>B226/$O$2</f>
        <v>0.67119037044324548</v>
      </c>
      <c r="E226" s="56">
        <f t="shared" si="26"/>
        <v>19526.479043755076</v>
      </c>
      <c r="F226" s="57">
        <f t="shared" si="27"/>
        <v>4165.8618139031714</v>
      </c>
      <c r="G226" s="57">
        <f t="shared" si="28"/>
        <v>5120.2057432839683</v>
      </c>
      <c r="H226" s="55">
        <f t="shared" si="29"/>
        <v>5.0067894983987381E-4</v>
      </c>
      <c r="I226" s="58">
        <f t="shared" si="30"/>
        <v>12804049.073669681</v>
      </c>
      <c r="J226" s="57">
        <f t="shared" si="31"/>
        <v>5120.2057432839683</v>
      </c>
      <c r="K226" s="55">
        <f t="shared" si="24"/>
        <v>0.3283089506069149</v>
      </c>
      <c r="L226" s="59">
        <f>B226+E226+I226</f>
        <v>39000000.000000007</v>
      </c>
      <c r="M226" s="1"/>
    </row>
    <row r="227" spans="1:13" x14ac:dyDescent="0.25">
      <c r="A227" s="3">
        <v>224</v>
      </c>
      <c r="B227" s="53">
        <f>B226-C227</f>
        <v>26172453.333921615</v>
      </c>
      <c r="C227" s="54">
        <f t="shared" si="25"/>
        <v>3971.1133649575627</v>
      </c>
      <c r="D227" s="55">
        <f>B227/$O$2</f>
        <v>0.67108854702363119</v>
      </c>
      <c r="E227" s="56">
        <f t="shared" si="26"/>
        <v>18615.972647773873</v>
      </c>
      <c r="F227" s="57">
        <f t="shared" si="27"/>
        <v>3971.1133649575627</v>
      </c>
      <c r="G227" s="57">
        <f t="shared" si="28"/>
        <v>4881.6197609387691</v>
      </c>
      <c r="H227" s="55">
        <f t="shared" si="29"/>
        <v>4.7733263199420189E-4</v>
      </c>
      <c r="I227" s="58">
        <f t="shared" si="30"/>
        <v>12808930.693430619</v>
      </c>
      <c r="J227" s="57">
        <f t="shared" si="31"/>
        <v>4881.6197609387691</v>
      </c>
      <c r="K227" s="55">
        <f t="shared" si="24"/>
        <v>0.32843412034437486</v>
      </c>
      <c r="L227" s="59">
        <f>B227+E227+I227</f>
        <v>39000000.000000007</v>
      </c>
      <c r="M227" s="1"/>
    </row>
    <row r="228" spans="1:13" x14ac:dyDescent="0.25">
      <c r="A228" s="3">
        <v>225</v>
      </c>
      <c r="B228" s="53">
        <f>B227-C228</f>
        <v>26168667.965212822</v>
      </c>
      <c r="C228" s="54">
        <f t="shared" si="25"/>
        <v>3785.3687087947474</v>
      </c>
      <c r="D228" s="55">
        <f>B228/$O$2</f>
        <v>0.67099148628750827</v>
      </c>
      <c r="E228" s="56">
        <f t="shared" si="26"/>
        <v>17747.348194625152</v>
      </c>
      <c r="F228" s="57">
        <f t="shared" si="27"/>
        <v>3785.3687087947474</v>
      </c>
      <c r="G228" s="57">
        <f t="shared" si="28"/>
        <v>4653.9931619434683</v>
      </c>
      <c r="H228" s="55">
        <f t="shared" si="29"/>
        <v>4.5506021011859366E-4</v>
      </c>
      <c r="I228" s="58">
        <f t="shared" si="30"/>
        <v>12813584.686592562</v>
      </c>
      <c r="J228" s="57">
        <f t="shared" si="31"/>
        <v>4653.9931619434683</v>
      </c>
      <c r="K228" s="55">
        <f t="shared" si="24"/>
        <v>0.32855345350237336</v>
      </c>
      <c r="L228" s="59">
        <f>B228+E228+I228</f>
        <v>39000000.000000007</v>
      </c>
      <c r="M228" s="1"/>
    </row>
    <row r="229" spans="1:13" x14ac:dyDescent="0.25">
      <c r="A229" s="3">
        <v>226</v>
      </c>
      <c r="B229" s="53">
        <f>B228-C229</f>
        <v>26165059.744391363</v>
      </c>
      <c r="C229" s="54">
        <f t="shared" si="25"/>
        <v>3608.2208214603579</v>
      </c>
      <c r="D229" s="55">
        <f>B229/$O$2</f>
        <v>0.67089896780490677</v>
      </c>
      <c r="E229" s="56">
        <f t="shared" si="26"/>
        <v>16918.731967429219</v>
      </c>
      <c r="F229" s="57">
        <f t="shared" si="27"/>
        <v>3608.2208214603579</v>
      </c>
      <c r="G229" s="57">
        <f t="shared" si="28"/>
        <v>4436.8370486562881</v>
      </c>
      <c r="H229" s="55">
        <f t="shared" si="29"/>
        <v>4.3381364019049281E-4</v>
      </c>
      <c r="I229" s="58">
        <f t="shared" si="30"/>
        <v>12818021.523641217</v>
      </c>
      <c r="J229" s="57">
        <f t="shared" si="31"/>
        <v>4436.8370486562881</v>
      </c>
      <c r="K229" s="55">
        <f t="shared" si="24"/>
        <v>0.328667218554903</v>
      </c>
      <c r="L229" s="59">
        <f>B229+E229+I229</f>
        <v>39000000.000000015</v>
      </c>
      <c r="M229" s="1"/>
    </row>
    <row r="230" spans="1:13" x14ac:dyDescent="0.25">
      <c r="A230" s="3">
        <v>227</v>
      </c>
      <c r="B230" s="53">
        <f>B229-C230</f>
        <v>26161620.464167867</v>
      </c>
      <c r="C230" s="54">
        <f t="shared" si="25"/>
        <v>3439.2802234953911</v>
      </c>
      <c r="D230" s="55">
        <f>B230/$O$2</f>
        <v>0.67081078113250936</v>
      </c>
      <c r="E230" s="56">
        <f t="shared" si="26"/>
        <v>16128.329199067306</v>
      </c>
      <c r="F230" s="57">
        <f t="shared" si="27"/>
        <v>3439.2802234953911</v>
      </c>
      <c r="G230" s="57">
        <f t="shared" si="28"/>
        <v>4229.6829918573048</v>
      </c>
      <c r="H230" s="55">
        <f t="shared" si="29"/>
        <v>4.1354690254018732E-4</v>
      </c>
      <c r="I230" s="58">
        <f t="shared" si="30"/>
        <v>12822251.206633074</v>
      </c>
      <c r="J230" s="57">
        <f t="shared" si="31"/>
        <v>4229.6829918573048</v>
      </c>
      <c r="K230" s="55">
        <f t="shared" si="24"/>
        <v>0.32877567196495061</v>
      </c>
      <c r="L230" s="59">
        <f>B230+E230+I230</f>
        <v>39000000.000000007</v>
      </c>
      <c r="M230" s="1"/>
    </row>
    <row r="231" spans="1:13" x14ac:dyDescent="0.25">
      <c r="A231" s="3">
        <v>228</v>
      </c>
      <c r="B231" s="53">
        <f>B230-C231</f>
        <v>26158342.289864026</v>
      </c>
      <c r="C231" s="54">
        <f t="shared" si="25"/>
        <v>3278.1743038417453</v>
      </c>
      <c r="D231" s="55">
        <f>B231/$O$2</f>
        <v>0.67072672538112887</v>
      </c>
      <c r="E231" s="56">
        <f t="shared" si="26"/>
        <v>15374.421203142225</v>
      </c>
      <c r="F231" s="57">
        <f t="shared" si="27"/>
        <v>3278.1743038417453</v>
      </c>
      <c r="G231" s="57">
        <f t="shared" si="28"/>
        <v>4032.0822997668265</v>
      </c>
      <c r="H231" s="55">
        <f t="shared" si="29"/>
        <v>3.942159282856981E-4</v>
      </c>
      <c r="I231" s="58">
        <f t="shared" si="30"/>
        <v>12826283.288932841</v>
      </c>
      <c r="J231" s="57">
        <f t="shared" si="31"/>
        <v>4032.0822997668265</v>
      </c>
      <c r="K231" s="55">
        <f t="shared" si="24"/>
        <v>0.32887905869058565</v>
      </c>
      <c r="L231" s="59">
        <f>B231+E231+I231</f>
        <v>39000000.000000015</v>
      </c>
      <c r="M231" s="1"/>
    </row>
    <row r="232" spans="1:13" x14ac:dyDescent="0.25">
      <c r="A232" s="3">
        <v>229</v>
      </c>
      <c r="B232" s="53">
        <f>B231-C232</f>
        <v>26155217.743201997</v>
      </c>
      <c r="C232" s="54">
        <f t="shared" si="25"/>
        <v>3124.5466620287752</v>
      </c>
      <c r="D232" s="55">
        <f>B232/$O$2</f>
        <v>0.67064660880005122</v>
      </c>
      <c r="E232" s="56">
        <f t="shared" si="26"/>
        <v>14655.362564385443</v>
      </c>
      <c r="F232" s="57">
        <f t="shared" si="27"/>
        <v>3124.5466620287752</v>
      </c>
      <c r="G232" s="57">
        <f t="shared" si="28"/>
        <v>3843.6053007855562</v>
      </c>
      <c r="H232" s="55">
        <f t="shared" si="29"/>
        <v>3.7577852729193446E-4</v>
      </c>
      <c r="I232" s="58">
        <f t="shared" si="30"/>
        <v>12830126.894233627</v>
      </c>
      <c r="J232" s="57">
        <f t="shared" si="31"/>
        <v>3843.6053007855562</v>
      </c>
      <c r="K232" s="55">
        <f t="shared" si="24"/>
        <v>0.32897761267265713</v>
      </c>
      <c r="L232" s="59">
        <f>B232+E232+I232</f>
        <v>39000000.000000007</v>
      </c>
      <c r="M232" s="1"/>
    </row>
    <row r="233" spans="1:13" x14ac:dyDescent="0.25">
      <c r="A233" s="3">
        <v>230</v>
      </c>
      <c r="B233" s="53">
        <f>B232-C233</f>
        <v>26152239.686733022</v>
      </c>
      <c r="C233" s="54">
        <f t="shared" si="25"/>
        <v>2978.0564689757171</v>
      </c>
      <c r="D233" s="55">
        <f>B233/$O$2</f>
        <v>0.6705702483777698</v>
      </c>
      <c r="E233" s="56">
        <f t="shared" si="26"/>
        <v>13969.578392264797</v>
      </c>
      <c r="F233" s="57">
        <f t="shared" si="27"/>
        <v>2978.0564689757171</v>
      </c>
      <c r="G233" s="57">
        <f t="shared" si="28"/>
        <v>3663.8406410963607</v>
      </c>
      <c r="H233" s="55">
        <f t="shared" si="29"/>
        <v>3.5819431775037939E-4</v>
      </c>
      <c r="I233" s="58">
        <f t="shared" si="30"/>
        <v>12833790.734874723</v>
      </c>
      <c r="J233" s="57">
        <f t="shared" si="31"/>
        <v>3663.8406410963607</v>
      </c>
      <c r="K233" s="55">
        <f t="shared" si="24"/>
        <v>0.32907155730448007</v>
      </c>
      <c r="L233" s="59">
        <f>B233+E233+I233</f>
        <v>39000000.000000007</v>
      </c>
      <c r="M233" s="1"/>
    </row>
    <row r="234" spans="1:13" x14ac:dyDescent="0.25">
      <c r="A234" s="3">
        <v>231</v>
      </c>
      <c r="B234" s="53">
        <f>B233-C234</f>
        <v>26149401.308886394</v>
      </c>
      <c r="C234" s="54">
        <f t="shared" si="25"/>
        <v>2838.3778466268204</v>
      </c>
      <c r="D234" s="55">
        <f>B234/$O$2</f>
        <v>0.67049746945862554</v>
      </c>
      <c r="E234" s="56">
        <f t="shared" si="26"/>
        <v>13315.561640825417</v>
      </c>
      <c r="F234" s="57">
        <f t="shared" si="27"/>
        <v>2838.3778466268204</v>
      </c>
      <c r="G234" s="57">
        <f t="shared" si="28"/>
        <v>3492.3945980661993</v>
      </c>
      <c r="H234" s="55">
        <f t="shared" si="29"/>
        <v>3.4142465745706199E-4</v>
      </c>
      <c r="I234" s="58">
        <f t="shared" si="30"/>
        <v>12837283.12947279</v>
      </c>
      <c r="J234" s="57">
        <f t="shared" si="31"/>
        <v>3492.3945980661993</v>
      </c>
      <c r="K234" s="55">
        <f t="shared" si="24"/>
        <v>0.32916110588391773</v>
      </c>
      <c r="L234" s="59">
        <f>B234+E234+I234</f>
        <v>39000000.000000007</v>
      </c>
      <c r="M234" s="1"/>
    </row>
    <row r="235" spans="1:13" x14ac:dyDescent="0.25">
      <c r="A235" s="3">
        <v>232</v>
      </c>
      <c r="B235" s="53">
        <f>B234-C235</f>
        <v>26146696.109619863</v>
      </c>
      <c r="C235" s="54">
        <f t="shared" si="25"/>
        <v>2705.1992665319171</v>
      </c>
      <c r="D235" s="55">
        <f>B235/$O$2</f>
        <v>0.6704281053748683</v>
      </c>
      <c r="E235" s="56">
        <f t="shared" si="26"/>
        <v>12691.87049715098</v>
      </c>
      <c r="F235" s="57">
        <f t="shared" si="27"/>
        <v>2705.1992665319171</v>
      </c>
      <c r="G235" s="57">
        <f t="shared" si="28"/>
        <v>3328.8904102063543</v>
      </c>
      <c r="H235" s="55">
        <f t="shared" si="29"/>
        <v>3.2543257685002511E-4</v>
      </c>
      <c r="I235" s="58">
        <f t="shared" si="30"/>
        <v>12840612.019882997</v>
      </c>
      <c r="J235" s="57">
        <f t="shared" si="31"/>
        <v>3328.8904102063543</v>
      </c>
      <c r="K235" s="55">
        <f t="shared" si="24"/>
        <v>0.32924646204828201</v>
      </c>
      <c r="L235" s="59">
        <f>B235+E235+I235</f>
        <v>39000000.000000015</v>
      </c>
      <c r="M235" s="1"/>
    </row>
    <row r="236" spans="1:13" x14ac:dyDescent="0.25">
      <c r="A236" s="3">
        <v>233</v>
      </c>
      <c r="B236" s="53">
        <f>B235-C236</f>
        <v>26144117.88665247</v>
      </c>
      <c r="C236" s="54">
        <f t="shared" si="25"/>
        <v>2578.2229673936399</v>
      </c>
      <c r="D236" s="55">
        <f>B236/$O$2</f>
        <v>0.67036199709365307</v>
      </c>
      <c r="E236" s="56">
        <f t="shared" si="26"/>
        <v>12097.125840256875</v>
      </c>
      <c r="F236" s="57">
        <f t="shared" si="27"/>
        <v>2578.2229673936399</v>
      </c>
      <c r="G236" s="57">
        <f t="shared" si="28"/>
        <v>3172.9676242877449</v>
      </c>
      <c r="H236" s="55">
        <f t="shared" si="29"/>
        <v>3.1018271385274037E-4</v>
      </c>
      <c r="I236" s="58">
        <f t="shared" si="30"/>
        <v>12843784.987507286</v>
      </c>
      <c r="J236" s="57">
        <f t="shared" si="31"/>
        <v>3172.9676242877449</v>
      </c>
      <c r="K236" s="55">
        <f t="shared" si="24"/>
        <v>0.32932782019249451</v>
      </c>
      <c r="L236" s="59">
        <f>B236+E236+I236</f>
        <v>39000000.000000015</v>
      </c>
      <c r="M236" s="1"/>
    </row>
    <row r="237" spans="1:13" x14ac:dyDescent="0.25">
      <c r="A237" s="3">
        <v>234</v>
      </c>
      <c r="B237" s="53">
        <f>B236-C237</f>
        <v>26141660.722260948</v>
      </c>
      <c r="C237" s="54">
        <f t="shared" si="25"/>
        <v>2457.1643915224536</v>
      </c>
      <c r="D237" s="55">
        <f>B237/$O$2</f>
        <v>0.67029899287848582</v>
      </c>
      <c r="E237" s="56">
        <f t="shared" si="26"/>
        <v>11530.008771715111</v>
      </c>
      <c r="F237" s="57">
        <f t="shared" si="27"/>
        <v>2457.1643915224536</v>
      </c>
      <c r="G237" s="57">
        <f t="shared" si="28"/>
        <v>3024.2814600642187</v>
      </c>
      <c r="H237" s="55">
        <f t="shared" si="29"/>
        <v>2.9564125055679772E-4</v>
      </c>
      <c r="I237" s="58">
        <f t="shared" si="30"/>
        <v>12846809.268967349</v>
      </c>
      <c r="J237" s="57">
        <f t="shared" si="31"/>
        <v>3024.2814600642187</v>
      </c>
      <c r="K237" s="55">
        <f t="shared" si="24"/>
        <v>0.32940536587095764</v>
      </c>
      <c r="L237" s="59">
        <f>B237+E237+I237</f>
        <v>39000000.000000015</v>
      </c>
      <c r="M237" s="1"/>
    </row>
    <row r="238" spans="1:13" x14ac:dyDescent="0.25">
      <c r="A238" s="3">
        <v>235</v>
      </c>
      <c r="B238" s="53">
        <f>B237-C238</f>
        <v>26139318.970620878</v>
      </c>
      <c r="C238" s="54">
        <f t="shared" si="25"/>
        <v>2341.751640070906</v>
      </c>
      <c r="D238" s="55">
        <f>B238/$O$2</f>
        <v>0.6702389479646379</v>
      </c>
      <c r="E238" s="56">
        <f t="shared" si="26"/>
        <v>10989.25821885724</v>
      </c>
      <c r="F238" s="57">
        <f t="shared" si="27"/>
        <v>2341.751640070906</v>
      </c>
      <c r="G238" s="57">
        <f t="shared" si="28"/>
        <v>2882.5021929287777</v>
      </c>
      <c r="H238" s="55">
        <f t="shared" si="29"/>
        <v>2.8177585176557024E-4</v>
      </c>
      <c r="I238" s="58">
        <f t="shared" si="30"/>
        <v>12849691.771160278</v>
      </c>
      <c r="J238" s="57">
        <f t="shared" si="31"/>
        <v>2882.5021929287777</v>
      </c>
      <c r="K238" s="55">
        <f t="shared" si="24"/>
        <v>0.3294792761835969</v>
      </c>
      <c r="L238" s="59">
        <f>B238+E238+I238</f>
        <v>39000000.000000015</v>
      </c>
      <c r="M238" s="1"/>
    </row>
    <row r="239" spans="1:13" x14ac:dyDescent="0.25">
      <c r="A239" s="3">
        <v>236</v>
      </c>
      <c r="B239" s="53">
        <f>B238-C239</f>
        <v>26137087.245674022</v>
      </c>
      <c r="C239" s="54">
        <f t="shared" si="25"/>
        <v>2231.724946858144</v>
      </c>
      <c r="D239" s="55">
        <f>B239/$O$2</f>
        <v>0.67018172424805178</v>
      </c>
      <c r="E239" s="56">
        <f t="shared" si="26"/>
        <v>10473.668611001074</v>
      </c>
      <c r="F239" s="57">
        <f t="shared" si="27"/>
        <v>2231.724946858144</v>
      </c>
      <c r="G239" s="57">
        <f t="shared" si="28"/>
        <v>2747.3145547143099</v>
      </c>
      <c r="H239" s="55">
        <f t="shared" si="29"/>
        <v>2.6855560541028394E-4</v>
      </c>
      <c r="I239" s="58">
        <f t="shared" si="30"/>
        <v>12852439.085714992</v>
      </c>
      <c r="J239" s="57">
        <f t="shared" si="31"/>
        <v>2747.3145547143099</v>
      </c>
      <c r="K239" s="55">
        <f t="shared" si="24"/>
        <v>0.32954972014653827</v>
      </c>
      <c r="L239" s="59">
        <f>B239+E239+I239</f>
        <v>39000000.000000015</v>
      </c>
      <c r="M239" s="1"/>
    </row>
    <row r="240" spans="1:13" x14ac:dyDescent="0.25">
      <c r="A240" s="3">
        <v>237</v>
      </c>
      <c r="B240" s="53">
        <f>B239-C240</f>
        <v>26134960.409503479</v>
      </c>
      <c r="C240" s="54">
        <f t="shared" si="25"/>
        <v>2126.8361705437892</v>
      </c>
      <c r="D240" s="55">
        <f>B240/$O$2</f>
        <v>0.67012718998726872</v>
      </c>
      <c r="E240" s="56">
        <f t="shared" si="26"/>
        <v>9982.0876287945939</v>
      </c>
      <c r="F240" s="57">
        <f t="shared" si="27"/>
        <v>2126.8361705437892</v>
      </c>
      <c r="G240" s="57">
        <f t="shared" si="28"/>
        <v>2618.4171527502685</v>
      </c>
      <c r="H240" s="55">
        <f t="shared" si="29"/>
        <v>2.5595096484088705E-4</v>
      </c>
      <c r="I240" s="58">
        <f t="shared" si="30"/>
        <v>12855057.502867742</v>
      </c>
      <c r="J240" s="57">
        <f t="shared" si="31"/>
        <v>2618.4171527502685</v>
      </c>
      <c r="K240" s="55">
        <f t="shared" si="24"/>
        <v>0.32961685904789079</v>
      </c>
      <c r="L240" s="59">
        <f>B240+E240+I240</f>
        <v>39000000.000000015</v>
      </c>
      <c r="M240" s="1"/>
    </row>
    <row r="241" spans="1:13" x14ac:dyDescent="0.25">
      <c r="A241" s="3">
        <v>238</v>
      </c>
      <c r="B241" s="53">
        <f>B240-C241</f>
        <v>26132933.561198611</v>
      </c>
      <c r="C241" s="54">
        <f t="shared" si="25"/>
        <v>2026.8483048659123</v>
      </c>
      <c r="D241" s="55">
        <f>B241/$O$2</f>
        <v>0.67007521951791305</v>
      </c>
      <c r="E241" s="56">
        <f t="shared" si="26"/>
        <v>9513.4140264618582</v>
      </c>
      <c r="F241" s="57">
        <f t="shared" si="27"/>
        <v>2026.8483048659123</v>
      </c>
      <c r="G241" s="57">
        <f t="shared" si="28"/>
        <v>2495.5219071986485</v>
      </c>
      <c r="H241" s="55">
        <f t="shared" si="29"/>
        <v>2.4393369298620149E-4</v>
      </c>
      <c r="I241" s="58">
        <f t="shared" si="30"/>
        <v>12857553.024774941</v>
      </c>
      <c r="J241" s="57">
        <f t="shared" si="31"/>
        <v>2495.5219071986485</v>
      </c>
      <c r="K241" s="55">
        <f t="shared" si="24"/>
        <v>0.32968084678910103</v>
      </c>
      <c r="L241" s="59">
        <f>B241+E241+I241</f>
        <v>39000000.000000015</v>
      </c>
      <c r="M241" s="1"/>
    </row>
    <row r="242" spans="1:13" x14ac:dyDescent="0.25">
      <c r="A242" s="3">
        <v>239</v>
      </c>
      <c r="B242" s="53">
        <f>B241-C242</f>
        <v>26131002.026191991</v>
      </c>
      <c r="C242" s="54">
        <f t="shared" si="25"/>
        <v>1931.5350066203052</v>
      </c>
      <c r="D242" s="55">
        <f>B242/$O$2</f>
        <v>0.67002569297928183</v>
      </c>
      <c r="E242" s="56">
        <f t="shared" si="26"/>
        <v>9066.5955264666991</v>
      </c>
      <c r="F242" s="57">
        <f t="shared" si="27"/>
        <v>1931.5350066203052</v>
      </c>
      <c r="G242" s="57">
        <f t="shared" si="28"/>
        <v>2378.3535066154645</v>
      </c>
      <c r="H242" s="55">
        <f t="shared" si="29"/>
        <v>2.32476808370941E-4</v>
      </c>
      <c r="I242" s="58">
        <f t="shared" si="30"/>
        <v>12859931.378281556</v>
      </c>
      <c r="J242" s="57">
        <f t="shared" si="31"/>
        <v>2378.3535066154645</v>
      </c>
      <c r="K242" s="55">
        <f t="shared" si="24"/>
        <v>0.3297418302123476</v>
      </c>
      <c r="L242" s="59">
        <f>B242+E242+I242</f>
        <v>39000000.000000015</v>
      </c>
      <c r="M242" s="1"/>
    </row>
    <row r="243" spans="1:13" x14ac:dyDescent="0.25">
      <c r="A243" s="3">
        <v>240</v>
      </c>
      <c r="B243" s="53">
        <f>B242-C243</f>
        <v>26129161.346050963</v>
      </c>
      <c r="C243" s="54">
        <f t="shared" si="25"/>
        <v>1840.6801410268629</v>
      </c>
      <c r="D243" s="55">
        <f>B243/$O$2</f>
        <v>0.66997849605258875</v>
      </c>
      <c r="E243" s="56">
        <f t="shared" si="26"/>
        <v>8640.6267858768879</v>
      </c>
      <c r="F243" s="57">
        <f t="shared" si="27"/>
        <v>1840.6801410268629</v>
      </c>
      <c r="G243" s="57">
        <f t="shared" si="28"/>
        <v>2266.6488816166748</v>
      </c>
      <c r="H243" s="55">
        <f t="shared" si="29"/>
        <v>2.2155453297120225E-4</v>
      </c>
      <c r="I243" s="58">
        <f t="shared" si="30"/>
        <v>12862198.027163172</v>
      </c>
      <c r="J243" s="57">
        <f t="shared" si="31"/>
        <v>2266.6488816166748</v>
      </c>
      <c r="K243" s="55">
        <f t="shared" si="24"/>
        <v>0.3297999494144403</v>
      </c>
      <c r="L243" s="59">
        <f>B243+E243+I243</f>
        <v>39000000.000000015</v>
      </c>
      <c r="M243" s="1"/>
    </row>
    <row r="244" spans="1:13" x14ac:dyDescent="0.25">
      <c r="A244" s="3">
        <v>241</v>
      </c>
      <c r="B244" s="53">
        <f>B243-C244</f>
        <v>26127407.268706858</v>
      </c>
      <c r="C244" s="54">
        <f t="shared" si="25"/>
        <v>1754.0773441029139</v>
      </c>
      <c r="D244" s="55">
        <f>B244/$O$2</f>
        <v>0.66993351971043225</v>
      </c>
      <c r="E244" s="56">
        <f t="shared" si="26"/>
        <v>8234.5474335105791</v>
      </c>
      <c r="F244" s="57">
        <f t="shared" si="27"/>
        <v>1754.0773441029139</v>
      </c>
      <c r="G244" s="57">
        <f t="shared" si="28"/>
        <v>2160.156696469222</v>
      </c>
      <c r="H244" s="55">
        <f t="shared" si="29"/>
        <v>2.1114224188488665E-4</v>
      </c>
      <c r="I244" s="58">
        <f t="shared" si="30"/>
        <v>12864358.183859641</v>
      </c>
      <c r="J244" s="57">
        <f t="shared" si="31"/>
        <v>2160.156696469222</v>
      </c>
      <c r="K244" s="55">
        <f t="shared" si="24"/>
        <v>0.32985533804768308</v>
      </c>
      <c r="L244" s="59">
        <f>B244+E244+I244</f>
        <v>39000000.000000007</v>
      </c>
      <c r="M244" s="1"/>
    </row>
    <row r="245" spans="1:13" x14ac:dyDescent="0.25">
      <c r="A245" s="3">
        <v>242</v>
      </c>
      <c r="B245" s="53">
        <f>B244-C245</f>
        <v>26125735.739105217</v>
      </c>
      <c r="C245" s="54">
        <f t="shared" si="25"/>
        <v>1671.5296016423374</v>
      </c>
      <c r="D245" s="55">
        <f>B245/$O$2</f>
        <v>0.66989065997705688</v>
      </c>
      <c r="E245" s="56">
        <f t="shared" si="26"/>
        <v>7847.4401767752724</v>
      </c>
      <c r="F245" s="57">
        <f t="shared" si="27"/>
        <v>1671.5296016423374</v>
      </c>
      <c r="G245" s="57">
        <f t="shared" si="28"/>
        <v>2058.6368583776448</v>
      </c>
      <c r="H245" s="55">
        <f t="shared" si="29"/>
        <v>2.0121641478910955E-4</v>
      </c>
      <c r="I245" s="58">
        <f t="shared" si="30"/>
        <v>12866416.820718018</v>
      </c>
      <c r="J245" s="57">
        <f t="shared" si="31"/>
        <v>2058.6368583776448</v>
      </c>
      <c r="K245" s="55">
        <f t="shared" si="24"/>
        <v>0.3299081236081543</v>
      </c>
      <c r="L245" s="59">
        <f>B245+E245+I245</f>
        <v>39000000.000000007</v>
      </c>
      <c r="M245" s="1"/>
    </row>
    <row r="246" spans="1:13" x14ac:dyDescent="0.25">
      <c r="A246" s="3">
        <v>243</v>
      </c>
      <c r="B246" s="53">
        <f>B245-C246</f>
        <v>26124142.890260834</v>
      </c>
      <c r="C246" s="54">
        <f t="shared" si="25"/>
        <v>1592.848844382589</v>
      </c>
      <c r="D246" s="55">
        <f>B246/$O$2</f>
        <v>0.66984981769899576</v>
      </c>
      <c r="E246" s="56">
        <f t="shared" si="26"/>
        <v>7478.4289769640436</v>
      </c>
      <c r="F246" s="57">
        <f t="shared" si="27"/>
        <v>1592.848844382589</v>
      </c>
      <c r="G246" s="57">
        <f t="shared" si="28"/>
        <v>1961.8600441938181</v>
      </c>
      <c r="H246" s="55">
        <f t="shared" si="29"/>
        <v>1.9175458915292421E-4</v>
      </c>
      <c r="I246" s="58">
        <f t="shared" si="30"/>
        <v>12868378.680762213</v>
      </c>
      <c r="J246" s="57">
        <f t="shared" si="31"/>
        <v>1961.8600441938181</v>
      </c>
      <c r="K246" s="55">
        <f t="shared" si="24"/>
        <v>0.32995842771185163</v>
      </c>
      <c r="L246" s="59">
        <f>B246+E246+I246</f>
        <v>39000000.000000015</v>
      </c>
      <c r="M246" s="1"/>
    </row>
    <row r="247" spans="1:13" x14ac:dyDescent="0.25">
      <c r="A247" s="3">
        <v>244</v>
      </c>
      <c r="B247" s="53">
        <f>B246-C247</f>
        <v>26122625.034701906</v>
      </c>
      <c r="C247" s="54">
        <f t="shared" si="25"/>
        <v>1517.8555589289583</v>
      </c>
      <c r="D247" s="55">
        <f>B247/$O$2</f>
        <v>0.66981089832568985</v>
      </c>
      <c r="E247" s="56">
        <f t="shared" si="26"/>
        <v>7126.6772916519913</v>
      </c>
      <c r="F247" s="57">
        <f t="shared" si="27"/>
        <v>1517.8555589289583</v>
      </c>
      <c r="G247" s="57">
        <f t="shared" si="28"/>
        <v>1869.6072442410109</v>
      </c>
      <c r="H247" s="55">
        <f t="shared" si="29"/>
        <v>1.8273531517056389E-4</v>
      </c>
      <c r="I247" s="58">
        <f t="shared" si="30"/>
        <v>12870248.288006453</v>
      </c>
      <c r="J247" s="57">
        <f t="shared" si="31"/>
        <v>1869.6072442410109</v>
      </c>
      <c r="K247" s="55">
        <f t="shared" si="24"/>
        <v>0.33000636635913982</v>
      </c>
      <c r="L247" s="59">
        <f>B247+E247+I247</f>
        <v>39000000.000000007</v>
      </c>
      <c r="M247" s="1"/>
    </row>
    <row r="248" spans="1:13" x14ac:dyDescent="0.25">
      <c r="A248" s="3">
        <v>245</v>
      </c>
      <c r="B248" s="53">
        <f>B247-C248</f>
        <v>26121178.656287909</v>
      </c>
      <c r="C248" s="54">
        <f t="shared" si="25"/>
        <v>1446.3784139960105</v>
      </c>
      <c r="D248" s="55">
        <f>B248/$O$2</f>
        <v>0.66977381169968997</v>
      </c>
      <c r="E248" s="56">
        <f t="shared" si="26"/>
        <v>6791.3863827350033</v>
      </c>
      <c r="F248" s="57">
        <f t="shared" si="27"/>
        <v>1446.3784139960105</v>
      </c>
      <c r="G248" s="57">
        <f t="shared" si="28"/>
        <v>1781.6693229129978</v>
      </c>
      <c r="H248" s="55">
        <f t="shared" si="29"/>
        <v>1.741381123778206E-4</v>
      </c>
      <c r="I248" s="58">
        <f t="shared" si="30"/>
        <v>12872029.957329366</v>
      </c>
      <c r="J248" s="57">
        <f t="shared" si="31"/>
        <v>1781.6693229129978</v>
      </c>
      <c r="K248" s="55">
        <f t="shared" si="24"/>
        <v>0.33005205018793249</v>
      </c>
      <c r="L248" s="59">
        <f>B248+E248+I248</f>
        <v>39000000.000000015</v>
      </c>
      <c r="M248" s="1"/>
    </row>
    <row r="249" spans="1:13" x14ac:dyDescent="0.25">
      <c r="A249" s="3">
        <v>246</v>
      </c>
      <c r="B249" s="53">
        <f>B248-C249</f>
        <v>26119800.40238639</v>
      </c>
      <c r="C249" s="54">
        <f t="shared" si="25"/>
        <v>1378.2539015198072</v>
      </c>
      <c r="D249" s="55">
        <f>B249/$O$2</f>
        <v>0.66973847185606128</v>
      </c>
      <c r="E249" s="56">
        <f t="shared" si="26"/>
        <v>6471.7936885710596</v>
      </c>
      <c r="F249" s="57">
        <f t="shared" si="27"/>
        <v>1378.2539015198072</v>
      </c>
      <c r="G249" s="57">
        <f t="shared" si="28"/>
        <v>1697.8465956837508</v>
      </c>
      <c r="H249" s="55">
        <f t="shared" si="29"/>
        <v>1.6594342791207846E-4</v>
      </c>
      <c r="I249" s="58">
        <f t="shared" si="30"/>
        <v>12873727.80392505</v>
      </c>
      <c r="J249" s="57">
        <f t="shared" si="31"/>
        <v>1697.8465956837508</v>
      </c>
      <c r="K249" s="55">
        <f t="shared" si="24"/>
        <v>0.33009558471602696</v>
      </c>
      <c r="L249" s="59">
        <f>B249+E249+I249</f>
        <v>39000000.000000007</v>
      </c>
      <c r="M249" s="1"/>
    </row>
    <row r="250" spans="1:13" x14ac:dyDescent="0.25">
      <c r="A250" s="3">
        <v>247</v>
      </c>
      <c r="B250" s="53">
        <f>B249-C250</f>
        <v>26118487.0763942</v>
      </c>
      <c r="C250" s="54">
        <f t="shared" si="25"/>
        <v>1313.3259921908389</v>
      </c>
      <c r="D250" s="55">
        <f>B250/$O$2</f>
        <v>0.66970479683062056</v>
      </c>
      <c r="E250" s="56">
        <f t="shared" si="26"/>
        <v>6167.1712586191334</v>
      </c>
      <c r="F250" s="57">
        <f t="shared" si="27"/>
        <v>1313.3259921908389</v>
      </c>
      <c r="G250" s="57">
        <f t="shared" si="28"/>
        <v>1617.9484221427649</v>
      </c>
      <c r="H250" s="55">
        <f t="shared" si="29"/>
        <v>1.5813259637484958E-4</v>
      </c>
      <c r="I250" s="58">
        <f t="shared" si="30"/>
        <v>12875345.752347194</v>
      </c>
      <c r="J250" s="57">
        <f t="shared" si="31"/>
        <v>1617.9484221427649</v>
      </c>
      <c r="K250" s="55">
        <f t="shared" si="24"/>
        <v>0.33013707057300495</v>
      </c>
      <c r="L250" s="59">
        <f>B250+E250+I250</f>
        <v>39000000.000000015</v>
      </c>
      <c r="M250" s="1"/>
    </row>
    <row r="251" spans="1:13" x14ac:dyDescent="0.25">
      <c r="A251" s="3">
        <v>248</v>
      </c>
      <c r="B251" s="53">
        <f>B250-C251</f>
        <v>26117235.630589243</v>
      </c>
      <c r="C251" s="54">
        <f t="shared" si="25"/>
        <v>1251.4458049562702</v>
      </c>
      <c r="D251" s="55">
        <f>B251/$O$2</f>
        <v>0.66967270847664728</v>
      </c>
      <c r="E251" s="56">
        <f t="shared" si="26"/>
        <v>5876.8242489206204</v>
      </c>
      <c r="F251" s="57">
        <f t="shared" si="27"/>
        <v>1251.4458049562702</v>
      </c>
      <c r="G251" s="57">
        <f t="shared" si="28"/>
        <v>1541.7928146547833</v>
      </c>
      <c r="H251" s="55">
        <f t="shared" si="29"/>
        <v>1.5068780125437488E-4</v>
      </c>
      <c r="I251" s="58">
        <f t="shared" si="30"/>
        <v>12876887.545161849</v>
      </c>
      <c r="J251" s="57">
        <f t="shared" si="31"/>
        <v>1541.7928146547833</v>
      </c>
      <c r="K251" s="55">
        <f t="shared" si="24"/>
        <v>0.33017660372209867</v>
      </c>
      <c r="L251" s="59">
        <f>B251+E251+I251</f>
        <v>39000000.000000015</v>
      </c>
      <c r="M251" s="1"/>
    </row>
    <row r="252" spans="1:13" x14ac:dyDescent="0.25">
      <c r="A252" s="3">
        <v>249</v>
      </c>
      <c r="B252" s="53">
        <f>B251-C252</f>
        <v>26116043.159299202</v>
      </c>
      <c r="C252" s="54">
        <f t="shared" si="25"/>
        <v>1192.4712900408208</v>
      </c>
      <c r="D252" s="55">
        <f>B252/$O$2</f>
        <v>0.66964213228972314</v>
      </c>
      <c r="E252" s="56">
        <f t="shared" si="26"/>
        <v>5600.0894767312866</v>
      </c>
      <c r="F252" s="57">
        <f t="shared" si="27"/>
        <v>1192.4712900408208</v>
      </c>
      <c r="G252" s="57">
        <f t="shared" si="28"/>
        <v>1469.2060622301551</v>
      </c>
      <c r="H252" s="55">
        <f t="shared" si="29"/>
        <v>1.4359203786490479E-4</v>
      </c>
      <c r="I252" s="58">
        <f t="shared" si="30"/>
        <v>12878356.751224078</v>
      </c>
      <c r="J252" s="57">
        <f t="shared" si="31"/>
        <v>1469.2060622301551</v>
      </c>
      <c r="K252" s="55">
        <f t="shared" si="24"/>
        <v>0.33021427567241224</v>
      </c>
      <c r="L252" s="59">
        <f>B252+E252+I252</f>
        <v>39000000.000000015</v>
      </c>
      <c r="M252" s="1"/>
    </row>
    <row r="253" spans="1:13" x14ac:dyDescent="0.25">
      <c r="A253" s="3">
        <v>250</v>
      </c>
      <c r="B253" s="53">
        <f>B252-C253</f>
        <v>26114906.892374165</v>
      </c>
      <c r="C253" s="54">
        <f t="shared" si="25"/>
        <v>1136.2669250381082</v>
      </c>
      <c r="D253" s="55">
        <f>B253/$O$2</f>
        <v>0.66961299724036316</v>
      </c>
      <c r="E253" s="56">
        <f t="shared" si="26"/>
        <v>5336.3340325865738</v>
      </c>
      <c r="F253" s="57">
        <f t="shared" si="27"/>
        <v>1136.2669250381082</v>
      </c>
      <c r="G253" s="57">
        <f t="shared" si="28"/>
        <v>1400.0223691828216</v>
      </c>
      <c r="H253" s="55">
        <f t="shared" si="29"/>
        <v>1.3682907775863009E-4</v>
      </c>
      <c r="I253" s="58">
        <f t="shared" si="30"/>
        <v>12879756.773593262</v>
      </c>
      <c r="J253" s="57">
        <f t="shared" si="31"/>
        <v>1400.0223691828216</v>
      </c>
      <c r="K253" s="55">
        <f t="shared" si="24"/>
        <v>0.33025017368187853</v>
      </c>
      <c r="L253" s="59">
        <f>B253+E253+I253</f>
        <v>39000000.000000015</v>
      </c>
      <c r="M253" s="1"/>
    </row>
    <row r="254" spans="1:13" x14ac:dyDescent="0.25">
      <c r="A254" s="3">
        <v>251</v>
      </c>
      <c r="B254" s="53">
        <f>B253-C254</f>
        <v>26113824.188950539</v>
      </c>
      <c r="C254" s="54">
        <f t="shared" si="25"/>
        <v>1082.703423628323</v>
      </c>
      <c r="D254" s="55">
        <f>B254/$O$2</f>
        <v>0.66958523561411643</v>
      </c>
      <c r="E254" s="56">
        <f t="shared" si="26"/>
        <v>5084.9539480682542</v>
      </c>
      <c r="F254" s="57">
        <f t="shared" si="27"/>
        <v>1082.703423628323</v>
      </c>
      <c r="G254" s="57">
        <f t="shared" si="28"/>
        <v>1334.0835081466435</v>
      </c>
      <c r="H254" s="55">
        <f t="shared" si="29"/>
        <v>1.3038343456585268E-4</v>
      </c>
      <c r="I254" s="58">
        <f t="shared" si="30"/>
        <v>12881090.857101409</v>
      </c>
      <c r="J254" s="57">
        <f t="shared" si="31"/>
        <v>1334.0835081466435</v>
      </c>
      <c r="K254" s="55">
        <f t="shared" si="24"/>
        <v>0.33028438095131818</v>
      </c>
      <c r="L254" s="59">
        <f>B254+E254+I254</f>
        <v>39000000.000000015</v>
      </c>
      <c r="M254" s="1"/>
    </row>
    <row r="255" spans="1:13" x14ac:dyDescent="0.25">
      <c r="A255" s="3">
        <v>252</v>
      </c>
      <c r="B255" s="53">
        <f>B254-C255</f>
        <v>26112792.531494055</v>
      </c>
      <c r="C255" s="54">
        <f t="shared" si="25"/>
        <v>1031.6574564834766</v>
      </c>
      <c r="D255" s="55">
        <f>B255/$O$2</f>
        <v>0.66955878285882198</v>
      </c>
      <c r="E255" s="56">
        <f t="shared" si="26"/>
        <v>4845.3729175346671</v>
      </c>
      <c r="F255" s="57">
        <f t="shared" si="27"/>
        <v>1031.6574564834766</v>
      </c>
      <c r="G255" s="57">
        <f t="shared" si="28"/>
        <v>1271.2384870170636</v>
      </c>
      <c r="H255" s="55">
        <f t="shared" si="29"/>
        <v>1.2424033121883761E-4</v>
      </c>
      <c r="I255" s="58">
        <f t="shared" si="30"/>
        <v>12882362.095588425</v>
      </c>
      <c r="J255" s="57">
        <f t="shared" si="31"/>
        <v>1271.2384870170636</v>
      </c>
      <c r="K255" s="55">
        <f t="shared" si="24"/>
        <v>0.33031697680995964</v>
      </c>
      <c r="L255" s="59">
        <f>B255+E255+I255</f>
        <v>39000000.000000015</v>
      </c>
      <c r="M255" s="1"/>
    </row>
    <row r="256" spans="1:13" x14ac:dyDescent="0.25">
      <c r="A256" s="3">
        <v>253</v>
      </c>
      <c r="B256" s="53">
        <f>B255-C256</f>
        <v>26111809.520110127</v>
      </c>
      <c r="C256" s="54">
        <f t="shared" si="25"/>
        <v>983.01138392796804</v>
      </c>
      <c r="D256" s="55">
        <f>B256/$O$2</f>
        <v>0.66953357743872122</v>
      </c>
      <c r="E256" s="56">
        <f t="shared" si="26"/>
        <v>4617.0410720789687</v>
      </c>
      <c r="F256" s="57">
        <f t="shared" si="27"/>
        <v>983.01138392796804</v>
      </c>
      <c r="G256" s="57">
        <f t="shared" si="28"/>
        <v>1211.3432293836668</v>
      </c>
      <c r="H256" s="55">
        <f t="shared" si="29"/>
        <v>1.1838566851484535E-4</v>
      </c>
      <c r="I256" s="58">
        <f t="shared" si="30"/>
        <v>12883573.438817808</v>
      </c>
      <c r="J256" s="57">
        <f t="shared" si="31"/>
        <v>1211.3432293836668</v>
      </c>
      <c r="K256" s="55">
        <f t="shared" si="24"/>
        <v>0.33034803689276432</v>
      </c>
      <c r="L256" s="59">
        <f>B256+E256+I256</f>
        <v>39000000.000000015</v>
      </c>
      <c r="M256" s="1"/>
    </row>
    <row r="257" spans="1:13" x14ac:dyDescent="0.25">
      <c r="A257" s="3">
        <v>254</v>
      </c>
      <c r="B257" s="53">
        <f>B256-C257</f>
        <v>26110872.867110197</v>
      </c>
      <c r="C257" s="54">
        <f t="shared" si="25"/>
        <v>936.6529999296738</v>
      </c>
      <c r="D257" s="55">
        <f>B257/$O$2</f>
        <v>0.66950956069513323</v>
      </c>
      <c r="E257" s="56">
        <f t="shared" si="26"/>
        <v>4399.4338039888999</v>
      </c>
      <c r="F257" s="57">
        <f t="shared" si="27"/>
        <v>936.6529999296738</v>
      </c>
      <c r="G257" s="57">
        <f t="shared" si="28"/>
        <v>1154.2602680197422</v>
      </c>
      <c r="H257" s="55">
        <f t="shared" si="29"/>
        <v>1.1280599497407435E-4</v>
      </c>
      <c r="I257" s="58">
        <f t="shared" si="30"/>
        <v>12884727.699085828</v>
      </c>
      <c r="J257" s="57">
        <f t="shared" si="31"/>
        <v>1154.2602680197422</v>
      </c>
      <c r="K257" s="55">
        <f t="shared" si="24"/>
        <v>0.330377633309893</v>
      </c>
      <c r="L257" s="59">
        <f>B257+E257+I257</f>
        <v>39000000.000000015</v>
      </c>
      <c r="M257" s="1"/>
    </row>
    <row r="258" spans="1:13" x14ac:dyDescent="0.25">
      <c r="A258" s="3">
        <v>255</v>
      </c>
      <c r="B258" s="53">
        <f>B257-C258</f>
        <v>26109980.391823191</v>
      </c>
      <c r="C258" s="54">
        <f t="shared" si="25"/>
        <v>892.47528700502585</v>
      </c>
      <c r="D258" s="55">
        <f>B258/$O$2</f>
        <v>0.66948667671341511</v>
      </c>
      <c r="E258" s="56">
        <f t="shared" si="26"/>
        <v>4192.0506399967007</v>
      </c>
      <c r="F258" s="57">
        <f t="shared" si="27"/>
        <v>892.47528700502585</v>
      </c>
      <c r="G258" s="57">
        <f t="shared" si="28"/>
        <v>1099.858450997225</v>
      </c>
      <c r="H258" s="55">
        <f t="shared" si="29"/>
        <v>1.0748847794863335E-4</v>
      </c>
      <c r="I258" s="58">
        <f t="shared" si="30"/>
        <v>12885827.557536826</v>
      </c>
      <c r="J258" s="57">
        <f t="shared" si="31"/>
        <v>1099.858450997225</v>
      </c>
      <c r="K258" s="55">
        <f t="shared" si="24"/>
        <v>0.33040583480863656</v>
      </c>
      <c r="L258" s="59">
        <f>B258+E258+I258</f>
        <v>39000000.000000015</v>
      </c>
      <c r="M258" s="1"/>
    </row>
    <row r="259" spans="1:13" x14ac:dyDescent="0.25">
      <c r="A259" s="3">
        <v>256</v>
      </c>
      <c r="B259" s="53">
        <f>B258-C259</f>
        <v>26109130.015641559</v>
      </c>
      <c r="C259" s="54">
        <f t="shared" si="25"/>
        <v>850.37618163047796</v>
      </c>
      <c r="D259" s="55">
        <f>B259/$O$2</f>
        <v>0.66946487219593742</v>
      </c>
      <c r="E259" s="56">
        <f t="shared" si="26"/>
        <v>3994.4141616280031</v>
      </c>
      <c r="F259" s="57">
        <f t="shared" si="27"/>
        <v>850.37618163047796</v>
      </c>
      <c r="G259" s="57">
        <f t="shared" si="28"/>
        <v>1048.0126599991752</v>
      </c>
      <c r="H259" s="55">
        <f t="shared" si="29"/>
        <v>1.0242087593917956E-4</v>
      </c>
      <c r="I259" s="58">
        <f t="shared" si="30"/>
        <v>12886875.570196824</v>
      </c>
      <c r="J259" s="57">
        <f t="shared" si="31"/>
        <v>1048.0126599991752</v>
      </c>
      <c r="K259" s="55">
        <f t="shared" si="24"/>
        <v>0.33043270692812371</v>
      </c>
      <c r="L259" s="59">
        <f>B259+E259+I259</f>
        <v>39000000.000000007</v>
      </c>
      <c r="M259" s="1"/>
    </row>
    <row r="260" spans="1:13" x14ac:dyDescent="0.25">
      <c r="A260" s="3">
        <v>257</v>
      </c>
      <c r="B260" s="53">
        <f>B259-C260</f>
        <v>26108319.757291798</v>
      </c>
      <c r="C260" s="54">
        <f t="shared" si="25"/>
        <v>810.25834976221586</v>
      </c>
      <c r="D260" s="55">
        <f>B260/$O$2</f>
        <v>0.66944409634081536</v>
      </c>
      <c r="E260" s="56">
        <f t="shared" si="26"/>
        <v>3806.0689709832186</v>
      </c>
      <c r="F260" s="57">
        <f t="shared" si="27"/>
        <v>810.25834976221586</v>
      </c>
      <c r="G260" s="57">
        <f t="shared" si="28"/>
        <v>998.60354040700076</v>
      </c>
      <c r="H260" s="55">
        <f t="shared" si="29"/>
        <v>9.7591512076492789E-5</v>
      </c>
      <c r="I260" s="58">
        <f t="shared" si="30"/>
        <v>12887874.173737232</v>
      </c>
      <c r="J260" s="57">
        <f t="shared" si="31"/>
        <v>998.60354040700076</v>
      </c>
      <c r="K260" s="55">
        <f t="shared" ref="K260:K311" si="32">I260/$O$2</f>
        <v>0.33045831214710852</v>
      </c>
      <c r="L260" s="59">
        <f>B260+E260+I260</f>
        <v>39000000.000000015</v>
      </c>
      <c r="M260" s="1"/>
    </row>
    <row r="261" spans="1:13" x14ac:dyDescent="0.25">
      <c r="A261" s="3">
        <v>258</v>
      </c>
      <c r="B261" s="53">
        <f>B260-C261</f>
        <v>26107547.728319723</v>
      </c>
      <c r="C261" s="54">
        <f t="shared" ref="C261:C311" si="33">$O$3*D260*E260</f>
        <v>772.02897207587534</v>
      </c>
      <c r="D261" s="55">
        <f>B261/$O$2</f>
        <v>0.66942430072614678</v>
      </c>
      <c r="E261" s="56">
        <f t="shared" ref="E261:E311" si="34">E260+F261-G261</f>
        <v>3626.5807003132895</v>
      </c>
      <c r="F261" s="57">
        <f t="shared" ref="F261:F311" si="35">($O$3*D260*E260)</f>
        <v>772.02897207587534</v>
      </c>
      <c r="G261" s="57">
        <f t="shared" ref="G261:G311" si="36">$O$5*E260</f>
        <v>951.51724274580465</v>
      </c>
      <c r="H261" s="55">
        <f t="shared" ref="H261:H311" si="37">E261/$O$2</f>
        <v>9.2989248725981787E-5</v>
      </c>
      <c r="I261" s="58">
        <f t="shared" ref="I261:I311" si="38">I260+J261</f>
        <v>12888825.690979978</v>
      </c>
      <c r="J261" s="57">
        <f t="shared" ref="J261:J311" si="39">$O$5*E260</f>
        <v>951.51724274580465</v>
      </c>
      <c r="K261" s="55">
        <f t="shared" si="32"/>
        <v>0.33048271002512764</v>
      </c>
      <c r="L261" s="59">
        <f>B261+E261+I261</f>
        <v>39000000.000000015</v>
      </c>
      <c r="M261" s="1"/>
    </row>
    <row r="262" spans="1:13" x14ac:dyDescent="0.25">
      <c r="A262" s="3">
        <v>259</v>
      </c>
      <c r="B262" s="53">
        <f>B261-C262</f>
        <v>26106812.128781173</v>
      </c>
      <c r="C262" s="54">
        <f t="shared" si="33"/>
        <v>735.59953854825153</v>
      </c>
      <c r="D262" s="55">
        <f>B262/$O$2</f>
        <v>0.66940543919951723</v>
      </c>
      <c r="E262" s="56">
        <f t="shared" si="34"/>
        <v>3455.5350637832189</v>
      </c>
      <c r="F262" s="57">
        <f t="shared" si="35"/>
        <v>735.59953854825153</v>
      </c>
      <c r="G262" s="57">
        <f t="shared" si="36"/>
        <v>906.64517507832238</v>
      </c>
      <c r="H262" s="55">
        <f t="shared" si="37"/>
        <v>8.8603463173928687E-5</v>
      </c>
      <c r="I262" s="58">
        <f t="shared" si="38"/>
        <v>12889732.336155057</v>
      </c>
      <c r="J262" s="57">
        <f t="shared" si="39"/>
        <v>906.64517507832238</v>
      </c>
      <c r="K262" s="55">
        <f t="shared" si="32"/>
        <v>0.33050595733730914</v>
      </c>
      <c r="L262" s="59">
        <f>B262+E262+I262</f>
        <v>39000000.000000015</v>
      </c>
      <c r="M262" s="1"/>
    </row>
    <row r="263" spans="1:13" x14ac:dyDescent="0.25">
      <c r="A263" s="3">
        <v>260</v>
      </c>
      <c r="B263" s="53">
        <f>B262-C263</f>
        <v>26106111.24312916</v>
      </c>
      <c r="C263" s="54">
        <f t="shared" si="33"/>
        <v>700.88565201346466</v>
      </c>
      <c r="D263" s="55">
        <f>B263/$O$2</f>
        <v>0.66938746777254254</v>
      </c>
      <c r="E263" s="56">
        <f t="shared" si="34"/>
        <v>3292.536949850879</v>
      </c>
      <c r="F263" s="57">
        <f t="shared" si="35"/>
        <v>700.88565201346466</v>
      </c>
      <c r="G263" s="57">
        <f t="shared" si="36"/>
        <v>863.88376594580473</v>
      </c>
      <c r="H263" s="55">
        <f t="shared" si="37"/>
        <v>8.4424024355150739E-5</v>
      </c>
      <c r="I263" s="58">
        <f t="shared" si="38"/>
        <v>12890596.219921002</v>
      </c>
      <c r="J263" s="57">
        <f t="shared" si="39"/>
        <v>863.88376594580473</v>
      </c>
      <c r="K263" s="55">
        <f t="shared" si="32"/>
        <v>0.33052810820310263</v>
      </c>
      <c r="L263" s="59">
        <f>B263+E263+I263</f>
        <v>39000000.000000015</v>
      </c>
      <c r="M263" s="1"/>
    </row>
    <row r="264" spans="1:13" x14ac:dyDescent="0.25">
      <c r="A264" s="3">
        <v>261</v>
      </c>
      <c r="B264" s="53">
        <f>B263-C264</f>
        <v>26105443.436288822</v>
      </c>
      <c r="C264" s="54">
        <f t="shared" si="33"/>
        <v>667.80684033668786</v>
      </c>
      <c r="D264" s="55">
        <f>B264/$O$2</f>
        <v>0.66937034452022626</v>
      </c>
      <c r="E264" s="56">
        <f t="shared" si="34"/>
        <v>3137.2095527248471</v>
      </c>
      <c r="F264" s="57">
        <f t="shared" si="35"/>
        <v>667.80684033668786</v>
      </c>
      <c r="G264" s="57">
        <f t="shared" si="36"/>
        <v>823.13423746271974</v>
      </c>
      <c r="H264" s="55">
        <f t="shared" si="37"/>
        <v>8.0441270582688387E-5</v>
      </c>
      <c r="I264" s="58">
        <f t="shared" si="38"/>
        <v>12891419.354158465</v>
      </c>
      <c r="J264" s="57">
        <f t="shared" si="39"/>
        <v>823.13423746271974</v>
      </c>
      <c r="K264" s="55">
        <f t="shared" si="32"/>
        <v>0.33054921420919142</v>
      </c>
      <c r="L264" s="59">
        <f>B264+E264+I264</f>
        <v>39000000.000000015</v>
      </c>
      <c r="M264" s="1"/>
    </row>
    <row r="265" spans="1:13" x14ac:dyDescent="0.25">
      <c r="A265" s="3">
        <v>262</v>
      </c>
      <c r="B265" s="53">
        <f>B264-C265</f>
        <v>26104807.149911962</v>
      </c>
      <c r="C265" s="54">
        <f t="shared" si="33"/>
        <v>636.28637685929141</v>
      </c>
      <c r="D265" s="55">
        <f>B265/$O$2</f>
        <v>0.66935402948492206</v>
      </c>
      <c r="E265" s="56">
        <f t="shared" si="34"/>
        <v>2989.1935414029267</v>
      </c>
      <c r="F265" s="57">
        <f t="shared" si="35"/>
        <v>636.28637685929141</v>
      </c>
      <c r="G265" s="57">
        <f t="shared" si="36"/>
        <v>784.30238818121177</v>
      </c>
      <c r="H265" s="55">
        <f t="shared" si="37"/>
        <v>7.6645988241100683E-5</v>
      </c>
      <c r="I265" s="58">
        <f t="shared" si="38"/>
        <v>12892203.656546647</v>
      </c>
      <c r="J265" s="57">
        <f t="shared" si="39"/>
        <v>784.30238818121177</v>
      </c>
      <c r="K265" s="55">
        <f t="shared" si="32"/>
        <v>0.33056932452683707</v>
      </c>
      <c r="L265" s="59">
        <f>B265+E265+I265</f>
        <v>39000000.000000015</v>
      </c>
      <c r="M265" s="1"/>
    </row>
    <row r="266" spans="1:13" x14ac:dyDescent="0.25">
      <c r="A266" s="3">
        <v>263</v>
      </c>
      <c r="B266" s="53">
        <f>B265-C266</f>
        <v>26104200.898803182</v>
      </c>
      <c r="C266" s="54">
        <f t="shared" si="33"/>
        <v>606.25110878005091</v>
      </c>
      <c r="D266" s="55">
        <f>B266/$O$2</f>
        <v>0.66933848458469702</v>
      </c>
      <c r="E266" s="56">
        <f t="shared" si="34"/>
        <v>2848.1462648322458</v>
      </c>
      <c r="F266" s="57">
        <f t="shared" si="35"/>
        <v>606.25110878005091</v>
      </c>
      <c r="G266" s="57">
        <f t="shared" si="36"/>
        <v>747.29838535073168</v>
      </c>
      <c r="H266" s="55">
        <f t="shared" si="37"/>
        <v>7.3029391405955019E-5</v>
      </c>
      <c r="I266" s="58">
        <f t="shared" si="38"/>
        <v>12892950.954931997</v>
      </c>
      <c r="J266" s="57">
        <f t="shared" si="39"/>
        <v>747.29838535073168</v>
      </c>
      <c r="K266" s="55">
        <f t="shared" si="32"/>
        <v>0.33058848602389734</v>
      </c>
      <c r="L266" s="59">
        <f>B266+E266+I266</f>
        <v>39000000.000000015</v>
      </c>
      <c r="M266" s="1"/>
    </row>
    <row r="267" spans="1:13" x14ac:dyDescent="0.25">
      <c r="A267" s="3">
        <v>264</v>
      </c>
      <c r="B267" s="53">
        <f>B266-C267</f>
        <v>26103623.267510034</v>
      </c>
      <c r="C267" s="54">
        <f t="shared" si="33"/>
        <v>577.63129314784931</v>
      </c>
      <c r="D267" s="55">
        <f>B267/$O$2</f>
        <v>0.66932367352589828</v>
      </c>
      <c r="E267" s="56">
        <f t="shared" si="34"/>
        <v>2713.7409917720333</v>
      </c>
      <c r="F267" s="57">
        <f t="shared" si="35"/>
        <v>577.63129314784931</v>
      </c>
      <c r="G267" s="57">
        <f t="shared" si="36"/>
        <v>712.03656620806146</v>
      </c>
      <c r="H267" s="55">
        <f t="shared" si="37"/>
        <v>6.9583102353129066E-5</v>
      </c>
      <c r="I267" s="58">
        <f t="shared" si="38"/>
        <v>12893662.991498204</v>
      </c>
      <c r="J267" s="57">
        <f t="shared" si="39"/>
        <v>712.03656620806146</v>
      </c>
      <c r="K267" s="55">
        <f t="shared" si="32"/>
        <v>0.33060674337174883</v>
      </c>
      <c r="L267" s="59">
        <f>B267+E267+I267</f>
        <v>39000000.000000007</v>
      </c>
      <c r="M267" s="1"/>
    </row>
    <row r="268" spans="1:13" x14ac:dyDescent="0.25">
      <c r="A268" s="3">
        <v>265</v>
      </c>
      <c r="B268" s="53">
        <f>B267-C268</f>
        <v>26103072.907069881</v>
      </c>
      <c r="C268" s="54">
        <f t="shared" si="33"/>
        <v>550.36044015203356</v>
      </c>
      <c r="D268" s="55">
        <f>B268/$O$2</f>
        <v>0.66930956171974054</v>
      </c>
      <c r="E268" s="56">
        <f t="shared" si="34"/>
        <v>2585.6661839810586</v>
      </c>
      <c r="F268" s="57">
        <f t="shared" si="35"/>
        <v>550.36044015203356</v>
      </c>
      <c r="G268" s="57">
        <f t="shared" si="36"/>
        <v>678.43524794300833</v>
      </c>
      <c r="H268" s="55">
        <f t="shared" si="37"/>
        <v>6.6299132922591252E-5</v>
      </c>
      <c r="I268" s="58">
        <f t="shared" si="38"/>
        <v>12894341.426746147</v>
      </c>
      <c r="J268" s="57">
        <f t="shared" si="39"/>
        <v>678.43524794300833</v>
      </c>
      <c r="K268" s="55">
        <f t="shared" si="32"/>
        <v>0.33062413914733707</v>
      </c>
      <c r="L268" s="59">
        <f>B268+E268+I268</f>
        <v>39000000.000000007</v>
      </c>
      <c r="M268" s="1"/>
    </row>
    <row r="269" spans="1:13" x14ac:dyDescent="0.25">
      <c r="A269" s="3">
        <v>266</v>
      </c>
      <c r="B269" s="53">
        <f>B268-C269</f>
        <v>26102548.531906474</v>
      </c>
      <c r="C269" s="54">
        <f t="shared" si="33"/>
        <v>524.37516340723664</v>
      </c>
      <c r="D269" s="55">
        <f>B269/$O$2</f>
        <v>0.66929611620273011</v>
      </c>
      <c r="E269" s="56">
        <f t="shared" si="34"/>
        <v>2463.6248013930308</v>
      </c>
      <c r="F269" s="57">
        <f t="shared" si="35"/>
        <v>524.37516340723664</v>
      </c>
      <c r="G269" s="57">
        <f t="shared" si="36"/>
        <v>646.41654599526464</v>
      </c>
      <c r="H269" s="55">
        <f t="shared" si="37"/>
        <v>6.3169866702385402E-5</v>
      </c>
      <c r="I269" s="58">
        <f t="shared" si="38"/>
        <v>12894987.843292141</v>
      </c>
      <c r="J269" s="57">
        <f t="shared" si="39"/>
        <v>646.41654599526464</v>
      </c>
      <c r="K269" s="55">
        <f t="shared" si="32"/>
        <v>0.33064071393056771</v>
      </c>
      <c r="L269" s="59">
        <f>B269+E269+I269</f>
        <v>39000000.000000007</v>
      </c>
      <c r="M269" s="1"/>
    </row>
    <row r="270" spans="1:13" x14ac:dyDescent="0.25">
      <c r="A270" s="3">
        <v>267</v>
      </c>
      <c r="B270" s="53">
        <f>B269-C270</f>
        <v>26102048.916869536</v>
      </c>
      <c r="C270" s="54">
        <f t="shared" si="33"/>
        <v>499.61503693998253</v>
      </c>
      <c r="D270" s="55">
        <f>B270/$O$2</f>
        <v>0.66928330556075732</v>
      </c>
      <c r="E270" s="56">
        <f t="shared" si="34"/>
        <v>2347.3336379847556</v>
      </c>
      <c r="F270" s="57">
        <f t="shared" si="35"/>
        <v>499.61503693998253</v>
      </c>
      <c r="G270" s="57">
        <f t="shared" si="36"/>
        <v>615.9062003482577</v>
      </c>
      <c r="H270" s="55">
        <f t="shared" si="37"/>
        <v>6.018804199960912E-5</v>
      </c>
      <c r="I270" s="58">
        <f t="shared" si="38"/>
        <v>12895603.749492489</v>
      </c>
      <c r="J270" s="57">
        <f t="shared" si="39"/>
        <v>615.9062003482577</v>
      </c>
      <c r="K270" s="55">
        <f t="shared" si="32"/>
        <v>0.33065650639724331</v>
      </c>
      <c r="L270" s="59">
        <f>B270+E270+I270</f>
        <v>39000000.000000015</v>
      </c>
      <c r="M270" s="1"/>
    </row>
    <row r="271" spans="1:13" x14ac:dyDescent="0.25">
      <c r="A271" s="3">
        <v>268</v>
      </c>
      <c r="B271" s="53">
        <f>B270-C271</f>
        <v>26101572.894410942</v>
      </c>
      <c r="C271" s="54">
        <f t="shared" si="33"/>
        <v>476.02245859477176</v>
      </c>
      <c r="D271" s="55">
        <f>B271/$O$2</f>
        <v>0.66927109985669087</v>
      </c>
      <c r="E271" s="56">
        <f t="shared" si="34"/>
        <v>2236.5226870833385</v>
      </c>
      <c r="F271" s="57">
        <f t="shared" si="35"/>
        <v>476.02245859477176</v>
      </c>
      <c r="G271" s="57">
        <f t="shared" si="36"/>
        <v>586.83340949618889</v>
      </c>
      <c r="H271" s="55">
        <f t="shared" si="37"/>
        <v>5.7346735566239452E-5</v>
      </c>
      <c r="I271" s="58">
        <f t="shared" si="38"/>
        <v>12896190.582901984</v>
      </c>
      <c r="J271" s="57">
        <f t="shared" si="39"/>
        <v>586.83340949618889</v>
      </c>
      <c r="K271" s="55">
        <f t="shared" si="32"/>
        <v>0.33067155340774318</v>
      </c>
      <c r="L271" s="59">
        <f>B271+E271+I271</f>
        <v>39000000.000000015</v>
      </c>
      <c r="M271" s="1"/>
    </row>
    <row r="272" spans="1:13" x14ac:dyDescent="0.25">
      <c r="A272" s="3">
        <v>269</v>
      </c>
      <c r="B272" s="53">
        <f>B271-C272</f>
        <v>26101119.351891354</v>
      </c>
      <c r="C272" s="54">
        <f t="shared" si="33"/>
        <v>453.54251958752837</v>
      </c>
      <c r="D272" s="55">
        <f>B272/$O$2</f>
        <v>0.66925947056131674</v>
      </c>
      <c r="E272" s="56">
        <f t="shared" si="34"/>
        <v>2130.9345349000323</v>
      </c>
      <c r="F272" s="57">
        <f t="shared" si="35"/>
        <v>453.54251958752837</v>
      </c>
      <c r="G272" s="57">
        <f t="shared" si="36"/>
        <v>559.13067177083462</v>
      </c>
      <c r="H272" s="55">
        <f t="shared" si="37"/>
        <v>5.463934704871878E-5</v>
      </c>
      <c r="I272" s="58">
        <f t="shared" si="38"/>
        <v>12896749.713573756</v>
      </c>
      <c r="J272" s="57">
        <f t="shared" si="39"/>
        <v>559.13067177083462</v>
      </c>
      <c r="K272" s="55">
        <f t="shared" si="32"/>
        <v>0.33068589009163474</v>
      </c>
      <c r="L272" s="59">
        <f>B272+E272+I272</f>
        <v>39000000.000000007</v>
      </c>
      <c r="M272" s="1"/>
    </row>
    <row r="273" spans="1:13" x14ac:dyDescent="0.25">
      <c r="A273" s="3">
        <v>270</v>
      </c>
      <c r="B273" s="53">
        <f>B272-C273</f>
        <v>26100687.229011409</v>
      </c>
      <c r="C273" s="54">
        <f t="shared" si="33"/>
        <v>432.12287994429045</v>
      </c>
      <c r="D273" s="55">
        <f>B273/$O$2</f>
        <v>0.66924839048747198</v>
      </c>
      <c r="E273" s="56">
        <f t="shared" si="34"/>
        <v>2030.3237811193148</v>
      </c>
      <c r="F273" s="57">
        <f t="shared" si="35"/>
        <v>432.12287994429045</v>
      </c>
      <c r="G273" s="57">
        <f t="shared" si="36"/>
        <v>532.73363372500808</v>
      </c>
      <c r="H273" s="55">
        <f t="shared" si="37"/>
        <v>5.2059584131264481E-5</v>
      </c>
      <c r="I273" s="58">
        <f t="shared" si="38"/>
        <v>12897282.447207481</v>
      </c>
      <c r="J273" s="57">
        <f t="shared" si="39"/>
        <v>532.73363372500808</v>
      </c>
      <c r="K273" s="55">
        <f t="shared" si="32"/>
        <v>0.33069954992839695</v>
      </c>
      <c r="L273" s="59">
        <f>B273+E273+I273</f>
        <v>39000000.000000007</v>
      </c>
      <c r="M273" s="1"/>
    </row>
    <row r="274" spans="1:13" x14ac:dyDescent="0.25">
      <c r="A274" s="3">
        <v>271</v>
      </c>
      <c r="B274" s="53">
        <f>B273-C274</f>
        <v>26100275.515361834</v>
      </c>
      <c r="C274" s="54">
        <f t="shared" si="33"/>
        <v>411.71364957280952</v>
      </c>
      <c r="D274" s="55">
        <f>B274/$O$2</f>
        <v>0.66923783372722656</v>
      </c>
      <c r="E274" s="56">
        <f t="shared" si="34"/>
        <v>1934.4564854122957</v>
      </c>
      <c r="F274" s="57">
        <f t="shared" si="35"/>
        <v>411.71364957280952</v>
      </c>
      <c r="G274" s="57">
        <f t="shared" si="36"/>
        <v>507.58094527982871</v>
      </c>
      <c r="H274" s="55">
        <f t="shared" si="37"/>
        <v>4.960144834390502E-5</v>
      </c>
      <c r="I274" s="58">
        <f t="shared" si="38"/>
        <v>12897790.02815276</v>
      </c>
      <c r="J274" s="57">
        <f t="shared" si="39"/>
        <v>507.58094527982871</v>
      </c>
      <c r="K274" s="55">
        <f t="shared" si="32"/>
        <v>0.33071256482442973</v>
      </c>
      <c r="L274" s="59">
        <f>B274+E274+I274</f>
        <v>39000000.000000007</v>
      </c>
      <c r="M274" s="1"/>
    </row>
    <row r="275" spans="1:13" x14ac:dyDescent="0.25">
      <c r="A275" s="3">
        <v>272</v>
      </c>
      <c r="B275" s="53">
        <f>B274-C275</f>
        <v>26099883.248087112</v>
      </c>
      <c r="C275" s="54">
        <f t="shared" si="33"/>
        <v>392.26727472428342</v>
      </c>
      <c r="D275" s="55">
        <f>B275/$O$2</f>
        <v>0.66922777559197721</v>
      </c>
      <c r="E275" s="56">
        <f t="shared" si="34"/>
        <v>1843.1096387835053</v>
      </c>
      <c r="F275" s="57">
        <f t="shared" si="35"/>
        <v>392.26727472428342</v>
      </c>
      <c r="G275" s="57">
        <f t="shared" si="36"/>
        <v>483.61412135307393</v>
      </c>
      <c r="H275" s="55">
        <f t="shared" si="37"/>
        <v>4.7259221507269364E-5</v>
      </c>
      <c r="I275" s="58">
        <f t="shared" si="38"/>
        <v>12898273.642274113</v>
      </c>
      <c r="J275" s="57">
        <f t="shared" si="39"/>
        <v>483.61412135307393</v>
      </c>
      <c r="K275" s="55">
        <f t="shared" si="32"/>
        <v>0.33072496518651573</v>
      </c>
      <c r="L275" s="59">
        <f>B275+E275+I275</f>
        <v>39000000.000000007</v>
      </c>
      <c r="M275" s="1"/>
    </row>
    <row r="276" spans="1:13" x14ac:dyDescent="0.25">
      <c r="A276" s="3">
        <v>273</v>
      </c>
      <c r="B276" s="53">
        <f>B275-C276</f>
        <v>26099509.509657498</v>
      </c>
      <c r="C276" s="54">
        <f t="shared" si="33"/>
        <v>373.73842961177098</v>
      </c>
      <c r="D276" s="55">
        <f>B276/$O$2</f>
        <v>0.66921819255532045</v>
      </c>
      <c r="E276" s="56">
        <f t="shared" si="34"/>
        <v>1756.0706586993999</v>
      </c>
      <c r="F276" s="57">
        <f t="shared" si="35"/>
        <v>373.73842961177098</v>
      </c>
      <c r="G276" s="57">
        <f t="shared" si="36"/>
        <v>460.77740969587632</v>
      </c>
      <c r="H276" s="55">
        <f t="shared" si="37"/>
        <v>4.50274527871641E-5</v>
      </c>
      <c r="I276" s="58">
        <f t="shared" si="38"/>
        <v>12898734.419683808</v>
      </c>
      <c r="J276" s="57">
        <f t="shared" si="39"/>
        <v>460.77740969587632</v>
      </c>
      <c r="K276" s="55">
        <f t="shared" si="32"/>
        <v>0.33073677999189255</v>
      </c>
      <c r="L276" s="59">
        <f>B276+E276+I276</f>
        <v>39000000.000000007</v>
      </c>
      <c r="M276" s="1"/>
    </row>
    <row r="277" spans="1:13" x14ac:dyDescent="0.25">
      <c r="A277" s="3">
        <v>274</v>
      </c>
      <c r="B277" s="53">
        <f>B276-C277</f>
        <v>26099153.425744537</v>
      </c>
      <c r="C277" s="54">
        <f t="shared" si="33"/>
        <v>356.08391296091577</v>
      </c>
      <c r="D277" s="55">
        <f>B277/$O$2</f>
        <v>0.6692090621985779</v>
      </c>
      <c r="E277" s="56">
        <f t="shared" si="34"/>
        <v>1673.1369069854659</v>
      </c>
      <c r="F277" s="57">
        <f t="shared" si="35"/>
        <v>356.08391296091577</v>
      </c>
      <c r="G277" s="57">
        <f t="shared" si="36"/>
        <v>439.01766467484998</v>
      </c>
      <c r="H277" s="55">
        <f t="shared" si="37"/>
        <v>4.2900946332960663E-5</v>
      </c>
      <c r="I277" s="58">
        <f t="shared" si="38"/>
        <v>12899173.437348483</v>
      </c>
      <c r="J277" s="57">
        <f t="shared" si="39"/>
        <v>439.01766467484998</v>
      </c>
      <c r="K277" s="55">
        <f t="shared" si="32"/>
        <v>0.3307480368550893</v>
      </c>
      <c r="L277" s="59">
        <f>B277+E277+I277</f>
        <v>39000000.000000007</v>
      </c>
      <c r="M277" s="1"/>
    </row>
    <row r="278" spans="1:13" x14ac:dyDescent="0.25">
      <c r="A278" s="3">
        <v>275</v>
      </c>
      <c r="B278" s="53">
        <f>B277-C278</f>
        <v>26098814.16319526</v>
      </c>
      <c r="C278" s="54">
        <f t="shared" si="33"/>
        <v>339.26254927743258</v>
      </c>
      <c r="D278" s="55">
        <f>B278/$O$2</f>
        <v>0.66920036315885278</v>
      </c>
      <c r="E278" s="56">
        <f t="shared" si="34"/>
        <v>1594.1152295165321</v>
      </c>
      <c r="F278" s="57">
        <f t="shared" si="35"/>
        <v>339.26254927743258</v>
      </c>
      <c r="G278" s="57">
        <f t="shared" si="36"/>
        <v>418.28422674636647</v>
      </c>
      <c r="H278" s="55">
        <f t="shared" si="37"/>
        <v>4.0874749474782876E-5</v>
      </c>
      <c r="I278" s="58">
        <f t="shared" si="38"/>
        <v>12899591.72157523</v>
      </c>
      <c r="J278" s="57">
        <f t="shared" si="39"/>
        <v>418.28422674636647</v>
      </c>
      <c r="K278" s="55">
        <f t="shared" si="32"/>
        <v>0.3307587620916726</v>
      </c>
      <c r="L278" s="59">
        <f>B278+E278+I278</f>
        <v>39000000.000000007</v>
      </c>
      <c r="M278" s="1"/>
    </row>
    <row r="279" spans="1:13" x14ac:dyDescent="0.25">
      <c r="A279" s="3">
        <v>276</v>
      </c>
      <c r="B279" s="53">
        <f>B278-C279</f>
        <v>26098490.928100634</v>
      </c>
      <c r="C279" s="54">
        <f t="shared" si="33"/>
        <v>323.23509462438494</v>
      </c>
      <c r="D279" s="55">
        <f>B279/$O$2</f>
        <v>0.6691920750795034</v>
      </c>
      <c r="E279" s="56">
        <f t="shared" si="34"/>
        <v>1518.8215167617841</v>
      </c>
      <c r="F279" s="57">
        <f t="shared" si="35"/>
        <v>323.23509462438494</v>
      </c>
      <c r="G279" s="57">
        <f t="shared" si="36"/>
        <v>398.52880737913301</v>
      </c>
      <c r="H279" s="55">
        <f t="shared" si="37"/>
        <v>3.8944141455430362E-5</v>
      </c>
      <c r="I279" s="58">
        <f t="shared" si="38"/>
        <v>12899990.25038261</v>
      </c>
      <c r="J279" s="57">
        <f t="shared" si="39"/>
        <v>398.52880737913301</v>
      </c>
      <c r="K279" s="55">
        <f t="shared" si="32"/>
        <v>0.33076898077904127</v>
      </c>
      <c r="L279" s="59">
        <f>B279+E279+I279</f>
        <v>39000000.000000007</v>
      </c>
      <c r="M279" s="1"/>
    </row>
    <row r="280" spans="1:13" x14ac:dyDescent="0.25">
      <c r="A280" s="3">
        <v>277</v>
      </c>
      <c r="B280" s="53">
        <f>B279-C280</f>
        <v>26098182.963953923</v>
      </c>
      <c r="C280" s="54">
        <f t="shared" si="33"/>
        <v>307.96414671059676</v>
      </c>
      <c r="D280" s="55">
        <f>B280/$O$2</f>
        <v>0.66918417856292112</v>
      </c>
      <c r="E280" s="56">
        <f t="shared" si="34"/>
        <v>1447.0802842819348</v>
      </c>
      <c r="F280" s="57">
        <f t="shared" si="35"/>
        <v>307.96414671059676</v>
      </c>
      <c r="G280" s="57">
        <f t="shared" si="36"/>
        <v>379.70537919044602</v>
      </c>
      <c r="H280" s="55">
        <f t="shared" si="37"/>
        <v>3.7104622673895764E-5</v>
      </c>
      <c r="I280" s="58">
        <f t="shared" si="38"/>
        <v>12900369.9557618</v>
      </c>
      <c r="J280" s="57">
        <f t="shared" si="39"/>
        <v>379.70537919044602</v>
      </c>
      <c r="K280" s="55">
        <f t="shared" si="32"/>
        <v>0.33077871681440513</v>
      </c>
      <c r="L280" s="59">
        <f>B280+E280+I280</f>
        <v>39000000.000000007</v>
      </c>
      <c r="M280" s="1"/>
    </row>
    <row r="281" spans="1:13" x14ac:dyDescent="0.25">
      <c r="A281" s="3">
        <v>278</v>
      </c>
      <c r="B281" s="53">
        <f>B280-C281</f>
        <v>26097889.549894825</v>
      </c>
      <c r="C281" s="54">
        <f t="shared" si="33"/>
        <v>293.4140590995969</v>
      </c>
      <c r="D281" s="55">
        <f>B281/$O$2</f>
        <v>0.66917665512550828</v>
      </c>
      <c r="E281" s="56">
        <f t="shared" si="34"/>
        <v>1378.724272311048</v>
      </c>
      <c r="F281" s="57">
        <f t="shared" si="35"/>
        <v>293.4140590995969</v>
      </c>
      <c r="G281" s="57">
        <f t="shared" si="36"/>
        <v>361.77007107048371</v>
      </c>
      <c r="H281" s="55">
        <f t="shared" si="37"/>
        <v>3.5351904418231998E-5</v>
      </c>
      <c r="I281" s="58">
        <f t="shared" si="38"/>
        <v>12900731.72583287</v>
      </c>
      <c r="J281" s="57">
        <f t="shared" si="39"/>
        <v>361.77007107048371</v>
      </c>
      <c r="K281" s="55">
        <f t="shared" si="32"/>
        <v>0.33078799297007361</v>
      </c>
      <c r="L281" s="59">
        <f>B281+E281+I281</f>
        <v>39000000.000000007</v>
      </c>
      <c r="M281" s="1"/>
    </row>
    <row r="282" spans="1:13" x14ac:dyDescent="0.25">
      <c r="A282" s="3">
        <v>279</v>
      </c>
      <c r="B282" s="53">
        <f>B281-C282</f>
        <v>26097609.99903547</v>
      </c>
      <c r="C282" s="54">
        <f t="shared" si="33"/>
        <v>279.55085935629364</v>
      </c>
      <c r="D282" s="55">
        <f>B282/$O$2</f>
        <v>0.66916948715475566</v>
      </c>
      <c r="E282" s="56">
        <f t="shared" si="34"/>
        <v>1313.5940635895795</v>
      </c>
      <c r="F282" s="57">
        <f t="shared" si="35"/>
        <v>279.55085935629364</v>
      </c>
      <c r="G282" s="57">
        <f t="shared" si="36"/>
        <v>344.68106807776201</v>
      </c>
      <c r="H282" s="55">
        <f t="shared" si="37"/>
        <v>3.3681899066399473E-5</v>
      </c>
      <c r="I282" s="58">
        <f t="shared" si="38"/>
        <v>12901076.406900948</v>
      </c>
      <c r="J282" s="57">
        <f t="shared" si="39"/>
        <v>344.68106807776201</v>
      </c>
      <c r="K282" s="55">
        <f t="shared" si="32"/>
        <v>0.33079683094617818</v>
      </c>
      <c r="L282" s="59">
        <f>B282+E282+I282</f>
        <v>39000000.000000007</v>
      </c>
      <c r="M282" s="1"/>
    </row>
    <row r="283" spans="1:13" x14ac:dyDescent="0.25">
      <c r="A283" s="3">
        <v>280</v>
      </c>
      <c r="B283" s="53">
        <f>B282-C283</f>
        <v>26097343.656864513</v>
      </c>
      <c r="C283" s="54">
        <f t="shared" si="33"/>
        <v>266.34217095611643</v>
      </c>
      <c r="D283" s="55">
        <f>B283/$O$2</f>
        <v>0.66916265786832085</v>
      </c>
      <c r="E283" s="56">
        <f t="shared" si="34"/>
        <v>1251.5377186483011</v>
      </c>
      <c r="F283" s="57">
        <f t="shared" si="35"/>
        <v>266.34217095611643</v>
      </c>
      <c r="G283" s="57">
        <f t="shared" si="36"/>
        <v>328.39851589739487</v>
      </c>
      <c r="H283" s="55">
        <f t="shared" si="37"/>
        <v>3.2090710734571822E-5</v>
      </c>
      <c r="I283" s="58">
        <f t="shared" si="38"/>
        <v>12901404.805416845</v>
      </c>
      <c r="J283" s="57">
        <f t="shared" si="39"/>
        <v>328.39851589739487</v>
      </c>
      <c r="K283" s="55">
        <f t="shared" si="32"/>
        <v>0.33080525142094475</v>
      </c>
      <c r="L283" s="59">
        <f>B283+E283+I283</f>
        <v>39000000.000000007</v>
      </c>
      <c r="M283" s="1"/>
    </row>
    <row r="284" spans="1:13" x14ac:dyDescent="0.25">
      <c r="A284" s="3">
        <v>281</v>
      </c>
      <c r="B284" s="53">
        <f>B283-C284</f>
        <v>26097089.899725724</v>
      </c>
      <c r="C284" s="54">
        <f t="shared" si="33"/>
        <v>253.75713878864499</v>
      </c>
      <c r="D284" s="55">
        <f>B284/$O$2</f>
        <v>0.6691561512750186</v>
      </c>
      <c r="E284" s="56">
        <f t="shared" si="34"/>
        <v>1192.4104277748709</v>
      </c>
      <c r="F284" s="57">
        <f t="shared" si="35"/>
        <v>253.75713878864499</v>
      </c>
      <c r="G284" s="57">
        <f t="shared" si="36"/>
        <v>312.88442966207526</v>
      </c>
      <c r="H284" s="55">
        <f t="shared" si="37"/>
        <v>3.0574626353201817E-5</v>
      </c>
      <c r="I284" s="58">
        <f t="shared" si="38"/>
        <v>12901717.689846506</v>
      </c>
      <c r="J284" s="57">
        <f t="shared" si="39"/>
        <v>312.88442966207526</v>
      </c>
      <c r="K284" s="55">
        <f t="shared" si="32"/>
        <v>0.33081327409862837</v>
      </c>
      <c r="L284" s="59">
        <f>B284+E284+I284</f>
        <v>39000000.000000007</v>
      </c>
      <c r="M284" s="1"/>
    </row>
    <row r="285" spans="1:13" x14ac:dyDescent="0.25">
      <c r="A285" s="3">
        <v>282</v>
      </c>
      <c r="B285" s="53">
        <f>B284-C285</f>
        <v>26096848.133367628</v>
      </c>
      <c r="C285" s="54">
        <f t="shared" si="33"/>
        <v>241.76635809477943</v>
      </c>
      <c r="D285" s="55">
        <f>B285/$O$2</f>
        <v>0.66914995213763151</v>
      </c>
      <c r="E285" s="56">
        <f t="shared" si="34"/>
        <v>1136.0741789259325</v>
      </c>
      <c r="F285" s="57">
        <f t="shared" si="35"/>
        <v>241.76635809477943</v>
      </c>
      <c r="G285" s="57">
        <f t="shared" si="36"/>
        <v>298.10260694371772</v>
      </c>
      <c r="H285" s="55">
        <f t="shared" si="37"/>
        <v>2.9130107151946987E-5</v>
      </c>
      <c r="I285" s="58">
        <f t="shared" si="38"/>
        <v>12902015.792453449</v>
      </c>
      <c r="J285" s="57">
        <f t="shared" si="39"/>
        <v>298.10260694371772</v>
      </c>
      <c r="K285" s="55">
        <f t="shared" si="32"/>
        <v>0.33082091775521666</v>
      </c>
      <c r="L285" s="59">
        <f>B285+E285+I285</f>
        <v>39000000</v>
      </c>
      <c r="M285" s="1"/>
    </row>
    <row r="286" spans="1:13" x14ac:dyDescent="0.25">
      <c r="A286" s="3">
        <v>283</v>
      </c>
      <c r="B286" s="53">
        <f>B285-C286</f>
        <v>26096617.791560944</v>
      </c>
      <c r="C286" s="54">
        <f t="shared" si="33"/>
        <v>230.34180668328528</v>
      </c>
      <c r="D286" s="55">
        <f>B286/$O$2</f>
        <v>0.66914404593746013</v>
      </c>
      <c r="E286" s="56">
        <f t="shared" si="34"/>
        <v>1082.3974408777347</v>
      </c>
      <c r="F286" s="57">
        <f t="shared" si="35"/>
        <v>230.34180668328528</v>
      </c>
      <c r="G286" s="57">
        <f t="shared" si="36"/>
        <v>284.01854473148313</v>
      </c>
      <c r="H286" s="55">
        <f t="shared" si="37"/>
        <v>2.7753780535326531E-5</v>
      </c>
      <c r="I286" s="58">
        <f t="shared" si="38"/>
        <v>12902299.810998181</v>
      </c>
      <c r="J286" s="57">
        <f t="shared" si="39"/>
        <v>284.01854473148313</v>
      </c>
      <c r="K286" s="55">
        <f t="shared" si="32"/>
        <v>0.33082820028200466</v>
      </c>
      <c r="L286" s="59">
        <f>B286+E286+I286</f>
        <v>39000000</v>
      </c>
      <c r="M286" s="1"/>
    </row>
    <row r="287" spans="1:13" x14ac:dyDescent="0.25">
      <c r="A287" s="3">
        <v>284</v>
      </c>
      <c r="B287" s="53">
        <f>B286-C287</f>
        <v>26096398.334780663</v>
      </c>
      <c r="C287" s="54">
        <f t="shared" si="33"/>
        <v>219.45678027908789</v>
      </c>
      <c r="D287" s="55">
        <f>B287/$O$2</f>
        <v>0.66913841884052983</v>
      </c>
      <c r="E287" s="56">
        <f t="shared" si="34"/>
        <v>1031.2548609373889</v>
      </c>
      <c r="F287" s="57">
        <f t="shared" si="35"/>
        <v>219.45678027908789</v>
      </c>
      <c r="G287" s="57">
        <f t="shared" si="36"/>
        <v>270.59936021943366</v>
      </c>
      <c r="H287" s="55">
        <f t="shared" si="37"/>
        <v>2.6442432331727921E-5</v>
      </c>
      <c r="I287" s="58">
        <f t="shared" si="38"/>
        <v>12902570.410358401</v>
      </c>
      <c r="J287" s="57">
        <f t="shared" si="39"/>
        <v>270.59936021943366</v>
      </c>
      <c r="K287" s="55">
        <f t="shared" si="32"/>
        <v>0.33083513872713849</v>
      </c>
      <c r="L287" s="59">
        <f>B287+E287+I287</f>
        <v>39000000</v>
      </c>
      <c r="M287" s="1"/>
    </row>
    <row r="288" spans="1:13" x14ac:dyDescent="0.25">
      <c r="A288" s="3">
        <v>285</v>
      </c>
      <c r="B288" s="53">
        <f>B287-C288</f>
        <v>26096189.2489498</v>
      </c>
      <c r="C288" s="54">
        <f t="shared" si="33"/>
        <v>209.08583086198422</v>
      </c>
      <c r="D288" s="55">
        <f>B288/$O$2</f>
        <v>0.66913305766537945</v>
      </c>
      <c r="E288" s="56">
        <f t="shared" si="34"/>
        <v>982.52697656502596</v>
      </c>
      <c r="F288" s="57">
        <f t="shared" si="35"/>
        <v>209.08583086198422</v>
      </c>
      <c r="G288" s="57">
        <f t="shared" si="36"/>
        <v>257.81371523434723</v>
      </c>
      <c r="H288" s="55">
        <f t="shared" si="37"/>
        <v>2.5192999399103231E-5</v>
      </c>
      <c r="I288" s="58">
        <f t="shared" si="38"/>
        <v>12902828.224073635</v>
      </c>
      <c r="J288" s="57">
        <f t="shared" si="39"/>
        <v>257.81371523434723</v>
      </c>
      <c r="K288" s="55">
        <f t="shared" si="32"/>
        <v>0.33084174933522142</v>
      </c>
      <c r="L288" s="59">
        <f>B288+E288+I288</f>
        <v>39000000</v>
      </c>
      <c r="M288" s="1"/>
    </row>
    <row r="289" spans="1:13" x14ac:dyDescent="0.25">
      <c r="A289" s="3">
        <v>286</v>
      </c>
      <c r="B289" s="53">
        <f>B288-C289</f>
        <v>26095990.044241939</v>
      </c>
      <c r="C289" s="54">
        <f t="shared" si="33"/>
        <v>199.20470786050595</v>
      </c>
      <c r="D289" s="55">
        <f>B289/$O$2</f>
        <v>0.66912794985235735</v>
      </c>
      <c r="E289" s="56">
        <f t="shared" si="34"/>
        <v>936.09994028427548</v>
      </c>
      <c r="F289" s="57">
        <f t="shared" si="35"/>
        <v>199.20470786050595</v>
      </c>
      <c r="G289" s="57">
        <f t="shared" si="36"/>
        <v>245.63174414125649</v>
      </c>
      <c r="H289" s="55">
        <f t="shared" si="37"/>
        <v>2.4002562571391678E-5</v>
      </c>
      <c r="I289" s="58">
        <f t="shared" si="38"/>
        <v>12903073.855817776</v>
      </c>
      <c r="J289" s="57">
        <f t="shared" si="39"/>
        <v>245.63174414125649</v>
      </c>
      <c r="K289" s="55">
        <f t="shared" si="32"/>
        <v>0.33084804758507119</v>
      </c>
      <c r="L289" s="59">
        <f>B289+E289+I289</f>
        <v>39000000</v>
      </c>
      <c r="M289" s="1"/>
    </row>
    <row r="290" spans="1:13" x14ac:dyDescent="0.25">
      <c r="A290" s="3">
        <v>287</v>
      </c>
      <c r="B290" s="53">
        <f>B289-C290</f>
        <v>26095800.253939867</v>
      </c>
      <c r="C290" s="54">
        <f t="shared" si="33"/>
        <v>189.79030207149739</v>
      </c>
      <c r="D290" s="55">
        <f>B290/$O$2</f>
        <v>0.66912308343435556</v>
      </c>
      <c r="E290" s="56">
        <f t="shared" si="34"/>
        <v>891.86525728470406</v>
      </c>
      <c r="F290" s="57">
        <f t="shared" si="35"/>
        <v>189.79030207149739</v>
      </c>
      <c r="G290" s="57">
        <f t="shared" si="36"/>
        <v>234.02498507106887</v>
      </c>
      <c r="H290" s="55">
        <f t="shared" si="37"/>
        <v>2.2868339930377028E-5</v>
      </c>
      <c r="I290" s="58">
        <f t="shared" si="38"/>
        <v>12903307.880802847</v>
      </c>
      <c r="J290" s="57">
        <f t="shared" si="39"/>
        <v>234.02498507106887</v>
      </c>
      <c r="K290" s="55">
        <f t="shared" si="32"/>
        <v>0.33085404822571401</v>
      </c>
      <c r="L290" s="59">
        <f>B290+E290+I290</f>
        <v>39000000</v>
      </c>
      <c r="M290" s="1"/>
    </row>
    <row r="291" spans="1:13" x14ac:dyDescent="0.25">
      <c r="A291" s="3">
        <v>288</v>
      </c>
      <c r="B291" s="53">
        <f>B290-C291</f>
        <v>26095619.433347687</v>
      </c>
      <c r="C291" s="54">
        <f t="shared" si="33"/>
        <v>180.82059218158173</v>
      </c>
      <c r="D291" s="55">
        <f>B291/$O$2</f>
        <v>0.6691184470089151</v>
      </c>
      <c r="E291" s="56">
        <f t="shared" si="34"/>
        <v>849.71953514510983</v>
      </c>
      <c r="F291" s="57">
        <f t="shared" si="35"/>
        <v>180.82059218158173</v>
      </c>
      <c r="G291" s="57">
        <f t="shared" si="36"/>
        <v>222.96631432117601</v>
      </c>
      <c r="H291" s="55">
        <f t="shared" si="37"/>
        <v>2.1787680388336149E-5</v>
      </c>
      <c r="I291" s="58">
        <f t="shared" si="38"/>
        <v>12903530.847117169</v>
      </c>
      <c r="J291" s="57">
        <f t="shared" si="39"/>
        <v>222.96631432117601</v>
      </c>
      <c r="K291" s="55">
        <f t="shared" si="32"/>
        <v>0.33085976531069666</v>
      </c>
      <c r="L291" s="59">
        <f>B291+E291+I291</f>
        <v>39000000</v>
      </c>
      <c r="M291" s="1"/>
    </row>
    <row r="292" spans="1:13" x14ac:dyDescent="0.25">
      <c r="A292" s="3">
        <v>289</v>
      </c>
      <c r="B292" s="53">
        <f>B291-C292</f>
        <v>26095447.158753917</v>
      </c>
      <c r="C292" s="54">
        <f t="shared" si="33"/>
        <v>172.27459377207825</v>
      </c>
      <c r="D292" s="55">
        <f>B292/$O$2</f>
        <v>0.66911402971163891</v>
      </c>
      <c r="E292" s="56">
        <f t="shared" si="34"/>
        <v>809.56424513091065</v>
      </c>
      <c r="F292" s="57">
        <f t="shared" si="35"/>
        <v>172.27459377207825</v>
      </c>
      <c r="G292" s="57">
        <f t="shared" si="36"/>
        <v>212.42988378627746</v>
      </c>
      <c r="H292" s="55">
        <f t="shared" si="37"/>
        <v>2.0758057567459246E-5</v>
      </c>
      <c r="I292" s="58">
        <f t="shared" si="38"/>
        <v>12903743.277000954</v>
      </c>
      <c r="J292" s="57">
        <f t="shared" si="39"/>
        <v>212.42988378627746</v>
      </c>
      <c r="K292" s="55">
        <f t="shared" si="32"/>
        <v>0.33086521223079368</v>
      </c>
      <c r="L292" s="59">
        <f>B292+E292+I292</f>
        <v>39000000</v>
      </c>
      <c r="M292" s="1"/>
    </row>
    <row r="293" spans="1:13" x14ac:dyDescent="0.25">
      <c r="A293" s="3">
        <v>290</v>
      </c>
      <c r="B293" s="53">
        <f>B292-C293</f>
        <v>26095283.026443221</v>
      </c>
      <c r="C293" s="54">
        <f t="shared" si="33"/>
        <v>164.13231069411142</v>
      </c>
      <c r="D293" s="55">
        <f>B293/$O$2</f>
        <v>0.66910982119085183</v>
      </c>
      <c r="E293" s="56">
        <f t="shared" si="34"/>
        <v>771.30549454229435</v>
      </c>
      <c r="F293" s="57">
        <f t="shared" si="35"/>
        <v>164.13231069411142</v>
      </c>
      <c r="G293" s="57">
        <f t="shared" si="36"/>
        <v>202.39106128272766</v>
      </c>
      <c r="H293" s="55">
        <f t="shared" si="37"/>
        <v>1.9777063962622932E-5</v>
      </c>
      <c r="I293" s="58">
        <f t="shared" si="38"/>
        <v>12903945.668062238</v>
      </c>
      <c r="J293" s="57">
        <f t="shared" si="39"/>
        <v>202.39106128272766</v>
      </c>
      <c r="K293" s="55">
        <f t="shared" si="32"/>
        <v>0.33087040174518562</v>
      </c>
      <c r="L293" s="59">
        <f>B293+E293+I293</f>
        <v>39000000</v>
      </c>
      <c r="M293" s="1"/>
    </row>
    <row r="294" spans="1:13" x14ac:dyDescent="0.25">
      <c r="A294" s="3">
        <v>291</v>
      </c>
      <c r="B294" s="53">
        <f>B293-C294</f>
        <v>26095126.651754513</v>
      </c>
      <c r="C294" s="54">
        <f t="shared" si="33"/>
        <v>156.37468870562498</v>
      </c>
      <c r="D294" s="55">
        <f>B294/$O$2</f>
        <v>0.66910581158344906</v>
      </c>
      <c r="E294" s="56">
        <f t="shared" si="34"/>
        <v>734.85380961234569</v>
      </c>
      <c r="F294" s="57">
        <f t="shared" si="35"/>
        <v>156.37468870562498</v>
      </c>
      <c r="G294" s="57">
        <f t="shared" si="36"/>
        <v>192.82637363557359</v>
      </c>
      <c r="H294" s="55">
        <f t="shared" si="37"/>
        <v>1.8842405374675532E-5</v>
      </c>
      <c r="I294" s="58">
        <f t="shared" si="38"/>
        <v>12904138.494435873</v>
      </c>
      <c r="J294" s="57">
        <f t="shared" si="39"/>
        <v>192.82637363557359</v>
      </c>
      <c r="K294" s="55">
        <f t="shared" si="32"/>
        <v>0.33087534601117624</v>
      </c>
      <c r="L294" s="59">
        <f>B294+E294+I294</f>
        <v>39000000</v>
      </c>
      <c r="M294" s="1"/>
    </row>
    <row r="295" spans="1:13" x14ac:dyDescent="0.25">
      <c r="A295" s="3">
        <v>292</v>
      </c>
      <c r="B295" s="53">
        <f>B294-C295</f>
        <v>26094977.668183245</v>
      </c>
      <c r="C295" s="54">
        <f t="shared" si="33"/>
        <v>148.98357126678494</v>
      </c>
      <c r="D295" s="55">
        <f>B295/$O$2</f>
        <v>0.6691019914918781</v>
      </c>
      <c r="E295" s="56">
        <f t="shared" si="34"/>
        <v>700.12392847604417</v>
      </c>
      <c r="F295" s="57">
        <f t="shared" si="35"/>
        <v>148.98357126678494</v>
      </c>
      <c r="G295" s="57">
        <f t="shared" si="36"/>
        <v>183.71345240308642</v>
      </c>
      <c r="H295" s="55">
        <f t="shared" si="37"/>
        <v>1.7951895601949852E-5</v>
      </c>
      <c r="I295" s="58">
        <f t="shared" si="38"/>
        <v>12904322.207888275</v>
      </c>
      <c r="J295" s="57">
        <f t="shared" si="39"/>
        <v>183.71345240308642</v>
      </c>
      <c r="K295" s="55">
        <f t="shared" si="32"/>
        <v>0.3308800566125199</v>
      </c>
      <c r="L295" s="59">
        <f>B295+E295+I295</f>
        <v>39000000</v>
      </c>
      <c r="M295" s="1"/>
    </row>
    <row r="296" spans="1:13" x14ac:dyDescent="0.25">
      <c r="A296" s="3">
        <v>293</v>
      </c>
      <c r="B296" s="53">
        <f>B295-C296</f>
        <v>26094835.726525851</v>
      </c>
      <c r="C296" s="54">
        <f t="shared" si="33"/>
        <v>141.94165739483483</v>
      </c>
      <c r="D296" s="55">
        <f>B296/$O$2</f>
        <v>0.66909835196220124</v>
      </c>
      <c r="E296" s="56">
        <f t="shared" si="34"/>
        <v>667.03460375186796</v>
      </c>
      <c r="F296" s="57">
        <f t="shared" si="35"/>
        <v>141.94165739483483</v>
      </c>
      <c r="G296" s="57">
        <f t="shared" si="36"/>
        <v>175.03098211901104</v>
      </c>
      <c r="H296" s="55">
        <f t="shared" si="37"/>
        <v>1.7103451378253024E-5</v>
      </c>
      <c r="I296" s="58">
        <f t="shared" si="38"/>
        <v>12904497.238870393</v>
      </c>
      <c r="J296" s="57">
        <f t="shared" si="39"/>
        <v>175.03098211901104</v>
      </c>
      <c r="K296" s="55">
        <f t="shared" si="32"/>
        <v>0.33088454458642036</v>
      </c>
      <c r="L296" s="59">
        <f>B296+E296+I296</f>
        <v>39000000</v>
      </c>
      <c r="M296" s="1"/>
    </row>
    <row r="297" spans="1:13" x14ac:dyDescent="0.25">
      <c r="A297" s="3">
        <v>294</v>
      </c>
      <c r="B297" s="53">
        <f>B296-C297</f>
        <v>26094700.494064368</v>
      </c>
      <c r="C297" s="54">
        <f t="shared" si="33"/>
        <v>135.23246148385684</v>
      </c>
      <c r="D297" s="55">
        <f>B297/$O$2</f>
        <v>0.66909488446318888</v>
      </c>
      <c r="E297" s="56">
        <f t="shared" si="34"/>
        <v>635.50841429775778</v>
      </c>
      <c r="F297" s="57">
        <f t="shared" si="35"/>
        <v>135.23246148385684</v>
      </c>
      <c r="G297" s="57">
        <f t="shared" si="36"/>
        <v>166.75865093796699</v>
      </c>
      <c r="H297" s="55">
        <f t="shared" si="37"/>
        <v>1.6295087546096355E-5</v>
      </c>
      <c r="I297" s="58">
        <f t="shared" si="38"/>
        <v>12904663.997521332</v>
      </c>
      <c r="J297" s="57">
        <f t="shared" si="39"/>
        <v>166.75865093796699</v>
      </c>
      <c r="K297" s="55">
        <f t="shared" si="32"/>
        <v>0.33088882044926493</v>
      </c>
      <c r="L297" s="59">
        <f>B297+E297+I297</f>
        <v>39000000</v>
      </c>
      <c r="M297" s="1"/>
    </row>
    <row r="298" spans="1:13" x14ac:dyDescent="0.25">
      <c r="A298" s="3">
        <v>295</v>
      </c>
      <c r="B298" s="53">
        <f>B297-C298</f>
        <v>26094571.653789368</v>
      </c>
      <c r="C298" s="54">
        <f t="shared" si="33"/>
        <v>128.8402749991026</v>
      </c>
      <c r="D298" s="55">
        <f>B298/$O$2</f>
        <v>0.66909158086639409</v>
      </c>
      <c r="E298" s="56">
        <f t="shared" si="34"/>
        <v>605.47158572242097</v>
      </c>
      <c r="F298" s="57">
        <f t="shared" si="35"/>
        <v>128.8402749991026</v>
      </c>
      <c r="G298" s="57">
        <f t="shared" si="36"/>
        <v>158.87710357443945</v>
      </c>
      <c r="H298" s="55">
        <f t="shared" si="37"/>
        <v>1.5524912454421051E-5</v>
      </c>
      <c r="I298" s="58">
        <f t="shared" si="38"/>
        <v>12904822.874624906</v>
      </c>
      <c r="J298" s="57">
        <f t="shared" si="39"/>
        <v>158.87710357443945</v>
      </c>
      <c r="K298" s="55">
        <f t="shared" si="32"/>
        <v>0.33089289422115142</v>
      </c>
      <c r="L298" s="59">
        <f>B298+E298+I298</f>
        <v>38999999.999999993</v>
      </c>
      <c r="M298" s="1"/>
    </row>
    <row r="299" spans="1:13" x14ac:dyDescent="0.25">
      <c r="A299" s="3">
        <v>296</v>
      </c>
      <c r="B299" s="53">
        <f>B298-C299</f>
        <v>26094448.903659407</v>
      </c>
      <c r="C299" s="54">
        <f t="shared" si="33"/>
        <v>122.75012995959121</v>
      </c>
      <c r="D299" s="55">
        <f>B299/$O$2</f>
        <v>0.66908843342716429</v>
      </c>
      <c r="E299" s="56">
        <f t="shared" si="34"/>
        <v>576.85381925140689</v>
      </c>
      <c r="F299" s="57">
        <f t="shared" si="35"/>
        <v>122.75012995959121</v>
      </c>
      <c r="G299" s="57">
        <f t="shared" si="36"/>
        <v>151.36789643060524</v>
      </c>
      <c r="H299" s="55">
        <f t="shared" si="37"/>
        <v>1.4791123570548895E-5</v>
      </c>
      <c r="I299" s="58">
        <f t="shared" si="38"/>
        <v>12904974.242521336</v>
      </c>
      <c r="J299" s="57">
        <f t="shared" si="39"/>
        <v>151.36789643060524</v>
      </c>
      <c r="K299" s="55">
        <f t="shared" si="32"/>
        <v>0.33089677544926505</v>
      </c>
      <c r="L299" s="59">
        <f>B299+E299+I299</f>
        <v>38999999.999999993</v>
      </c>
      <c r="M299" s="1"/>
    </row>
    <row r="300" spans="1:13" x14ac:dyDescent="0.25">
      <c r="A300" s="3">
        <v>297</v>
      </c>
      <c r="B300" s="53">
        <f>B299-C300</f>
        <v>26094331.955895282</v>
      </c>
      <c r="C300" s="54">
        <f t="shared" si="33"/>
        <v>116.94776412653833</v>
      </c>
      <c r="D300" s="55">
        <f>B300/$O$2</f>
        <v>0.66908543476654569</v>
      </c>
      <c r="E300" s="56">
        <f t="shared" si="34"/>
        <v>549.58812856509348</v>
      </c>
      <c r="F300" s="57">
        <f t="shared" si="35"/>
        <v>116.94776412653833</v>
      </c>
      <c r="G300" s="57">
        <f t="shared" si="36"/>
        <v>144.21345481285172</v>
      </c>
      <c r="H300" s="55">
        <f t="shared" si="37"/>
        <v>1.4092003296540859E-5</v>
      </c>
      <c r="I300" s="58">
        <f t="shared" si="38"/>
        <v>12905118.455976149</v>
      </c>
      <c r="J300" s="57">
        <f t="shared" si="39"/>
        <v>144.21345481285172</v>
      </c>
      <c r="K300" s="55">
        <f t="shared" si="32"/>
        <v>0.33090047323015764</v>
      </c>
      <c r="L300" s="59">
        <f>B300+E300+I300</f>
        <v>39000000</v>
      </c>
      <c r="M300" s="1"/>
    </row>
    <row r="301" spans="1:13" x14ac:dyDescent="0.25">
      <c r="A301" s="3">
        <v>298</v>
      </c>
      <c r="B301" s="53">
        <f>B300-C301</f>
        <v>26094220.536307465</v>
      </c>
      <c r="C301" s="54">
        <f t="shared" si="33"/>
        <v>111.41958781888286</v>
      </c>
      <c r="D301" s="55">
        <f>B301/$O$2</f>
        <v>0.66908257785403757</v>
      </c>
      <c r="E301" s="56">
        <f t="shared" si="34"/>
        <v>523.61068424270297</v>
      </c>
      <c r="F301" s="57">
        <f t="shared" si="35"/>
        <v>111.41958781888286</v>
      </c>
      <c r="G301" s="57">
        <f t="shared" si="36"/>
        <v>137.39703214127337</v>
      </c>
      <c r="H301" s="55">
        <f t="shared" si="37"/>
        <v>1.3425914980582128E-5</v>
      </c>
      <c r="I301" s="58">
        <f t="shared" si="38"/>
        <v>12905255.853008291</v>
      </c>
      <c r="J301" s="57">
        <f t="shared" si="39"/>
        <v>137.39703214127337</v>
      </c>
      <c r="K301" s="55">
        <f t="shared" si="32"/>
        <v>0.33090399623098182</v>
      </c>
      <c r="L301" s="59">
        <f>B301+E301+I301</f>
        <v>39000000</v>
      </c>
      <c r="M301" s="1"/>
    </row>
    <row r="302" spans="1:13" x14ac:dyDescent="0.25">
      <c r="A302" s="3">
        <v>299</v>
      </c>
      <c r="B302" s="53">
        <f>B301-C302</f>
        <v>26094114.383655183</v>
      </c>
      <c r="C302" s="54">
        <f t="shared" si="33"/>
        <v>106.15265228072232</v>
      </c>
      <c r="D302" s="55">
        <f>B302/$O$2</f>
        <v>0.66907985599115849</v>
      </c>
      <c r="E302" s="56">
        <f t="shared" si="34"/>
        <v>498.86066546274958</v>
      </c>
      <c r="F302" s="57">
        <f t="shared" si="35"/>
        <v>106.15265228072232</v>
      </c>
      <c r="G302" s="57">
        <f t="shared" si="36"/>
        <v>130.90267106067574</v>
      </c>
      <c r="H302" s="55">
        <f t="shared" si="37"/>
        <v>1.2791299114429477E-5</v>
      </c>
      <c r="I302" s="58">
        <f t="shared" si="38"/>
        <v>12905386.755679352</v>
      </c>
      <c r="J302" s="57">
        <f t="shared" si="39"/>
        <v>130.90267106067574</v>
      </c>
      <c r="K302" s="55">
        <f t="shared" si="32"/>
        <v>0.33090735270972699</v>
      </c>
      <c r="L302" s="59">
        <f>B302+E302+I302</f>
        <v>39000000</v>
      </c>
      <c r="M302" s="1"/>
    </row>
    <row r="303" spans="1:13" x14ac:dyDescent="0.25">
      <c r="A303" s="3">
        <v>300</v>
      </c>
      <c r="B303" s="53">
        <f>B302-C303</f>
        <v>26094013.249035653</v>
      </c>
      <c r="C303" s="54">
        <f t="shared" si="33"/>
        <v>101.13461952886341</v>
      </c>
      <c r="D303" s="55">
        <f>B303/$O$2</f>
        <v>0.66907726279578594</v>
      </c>
      <c r="E303" s="56">
        <f t="shared" si="34"/>
        <v>475.28011862592552</v>
      </c>
      <c r="F303" s="57">
        <f t="shared" si="35"/>
        <v>101.13461952886341</v>
      </c>
      <c r="G303" s="57">
        <f t="shared" si="36"/>
        <v>124.7151663656874</v>
      </c>
      <c r="H303" s="55">
        <f t="shared" si="37"/>
        <v>1.2186669708357065E-5</v>
      </c>
      <c r="I303" s="58">
        <f t="shared" si="38"/>
        <v>12905511.470845718</v>
      </c>
      <c r="J303" s="57">
        <f t="shared" si="39"/>
        <v>124.7151663656874</v>
      </c>
      <c r="K303" s="55">
        <f t="shared" si="32"/>
        <v>0.33091055053450558</v>
      </c>
      <c r="L303" s="59">
        <f>B303+E303+I303</f>
        <v>39000000</v>
      </c>
      <c r="M303" s="1"/>
    </row>
    <row r="304" spans="1:13" x14ac:dyDescent="0.25">
      <c r="A304" s="3">
        <v>301</v>
      </c>
      <c r="B304" s="53">
        <f>B303-C304</f>
        <v>26093916.895302042</v>
      </c>
      <c r="C304" s="54">
        <f t="shared" si="33"/>
        <v>96.353733611941678</v>
      </c>
      <c r="D304" s="55">
        <f>B304/$O$2</f>
        <v>0.66907479218723187</v>
      </c>
      <c r="E304" s="56">
        <f t="shared" si="34"/>
        <v>452.81382258138586</v>
      </c>
      <c r="F304" s="57">
        <f t="shared" si="35"/>
        <v>96.353733611941678</v>
      </c>
      <c r="G304" s="57">
        <f t="shared" si="36"/>
        <v>118.82002965648138</v>
      </c>
      <c r="H304" s="55">
        <f t="shared" si="37"/>
        <v>1.161061083542015E-5</v>
      </c>
      <c r="I304" s="58">
        <f t="shared" si="38"/>
        <v>12905630.290875375</v>
      </c>
      <c r="J304" s="57">
        <f t="shared" si="39"/>
        <v>118.82002965648138</v>
      </c>
      <c r="K304" s="55">
        <f t="shared" si="32"/>
        <v>0.3309135972019327</v>
      </c>
      <c r="L304" s="59">
        <f>B304+E304+I304</f>
        <v>39000000</v>
      </c>
      <c r="M304" s="1"/>
    </row>
    <row r="305" spans="1:13" x14ac:dyDescent="0.25">
      <c r="A305" s="3">
        <v>302</v>
      </c>
      <c r="B305" s="53">
        <f>B304-C305</f>
        <v>26093825.096508827</v>
      </c>
      <c r="C305" s="54">
        <f t="shared" si="33"/>
        <v>91.798793215673484</v>
      </c>
      <c r="D305" s="55">
        <f>B305/$O$2</f>
        <v>0.66907243837202124</v>
      </c>
      <c r="E305" s="56">
        <f t="shared" si="34"/>
        <v>431.40916015171285</v>
      </c>
      <c r="F305" s="57">
        <f t="shared" si="35"/>
        <v>91.798793215673484</v>
      </c>
      <c r="G305" s="57">
        <f t="shared" si="36"/>
        <v>113.20345564534647</v>
      </c>
      <c r="H305" s="55">
        <f t="shared" si="37"/>
        <v>1.1061773337223407E-5</v>
      </c>
      <c r="I305" s="58">
        <f t="shared" si="38"/>
        <v>12905743.494331021</v>
      </c>
      <c r="J305" s="57">
        <f t="shared" si="39"/>
        <v>113.20345564534647</v>
      </c>
      <c r="K305" s="55">
        <f t="shared" si="32"/>
        <v>0.33091649985464155</v>
      </c>
      <c r="L305" s="59">
        <f>B305+E305+I305</f>
        <v>39000000</v>
      </c>
      <c r="M305" s="1"/>
    </row>
    <row r="306" spans="1:13" x14ac:dyDescent="0.25">
      <c r="A306" s="3">
        <v>303</v>
      </c>
      <c r="B306" s="53">
        <f>B305-C306</f>
        <v>26093737.637383275</v>
      </c>
      <c r="C306" s="54">
        <f t="shared" si="33"/>
        <v>87.459125551775898</v>
      </c>
      <c r="D306" s="55">
        <f>B306/$O$2</f>
        <v>0.66907019583034033</v>
      </c>
      <c r="E306" s="56">
        <f t="shared" si="34"/>
        <v>411.01599566556047</v>
      </c>
      <c r="F306" s="57">
        <f t="shared" si="35"/>
        <v>87.459125551775898</v>
      </c>
      <c r="G306" s="57">
        <f t="shared" si="36"/>
        <v>107.85229003792821</v>
      </c>
      <c r="H306" s="55">
        <f t="shared" si="37"/>
        <v>1.0538871683732319E-5</v>
      </c>
      <c r="I306" s="58">
        <f t="shared" si="38"/>
        <v>12905851.346621059</v>
      </c>
      <c r="J306" s="57">
        <f t="shared" si="39"/>
        <v>107.85229003792821</v>
      </c>
      <c r="K306" s="55">
        <f t="shared" si="32"/>
        <v>0.33091926529797588</v>
      </c>
      <c r="L306" s="59">
        <f>B306+E306+I306</f>
        <v>39000000</v>
      </c>
      <c r="M306" s="1"/>
    </row>
    <row r="307" spans="1:13" x14ac:dyDescent="0.25">
      <c r="A307" s="3">
        <v>304</v>
      </c>
      <c r="B307" s="53">
        <f>B306-C307</f>
        <v>26093654.312821805</v>
      </c>
      <c r="C307" s="54">
        <f t="shared" si="33"/>
        <v>83.32456147093572</v>
      </c>
      <c r="D307" s="55">
        <f>B307/$O$2</f>
        <v>0.66906805930312319</v>
      </c>
      <c r="E307" s="56">
        <f t="shared" si="34"/>
        <v>391.58655822010604</v>
      </c>
      <c r="F307" s="57">
        <f t="shared" si="35"/>
        <v>83.32456147093572</v>
      </c>
      <c r="G307" s="57">
        <f t="shared" si="36"/>
        <v>102.75399891639012</v>
      </c>
      <c r="H307" s="55">
        <f t="shared" si="37"/>
        <v>1.0040680980002719E-5</v>
      </c>
      <c r="I307" s="58">
        <f t="shared" si="38"/>
        <v>12905954.100619975</v>
      </c>
      <c r="J307" s="57">
        <f t="shared" si="39"/>
        <v>102.75399891639012</v>
      </c>
      <c r="K307" s="55">
        <f t="shared" si="32"/>
        <v>0.33092190001589683</v>
      </c>
      <c r="L307" s="59">
        <f>B307+E307+I307</f>
        <v>39000000</v>
      </c>
      <c r="M307" s="1"/>
    </row>
    <row r="308" spans="1:13" x14ac:dyDescent="0.25">
      <c r="A308" s="3">
        <v>305</v>
      </c>
      <c r="B308" s="53">
        <f>B307-C308</f>
        <v>26093574.927410062</v>
      </c>
      <c r="C308" s="54">
        <f t="shared" si="33"/>
        <v>79.385411742927289</v>
      </c>
      <c r="D308" s="55">
        <f>B308/$O$2</f>
        <v>0.66906602377974522</v>
      </c>
      <c r="E308" s="56">
        <f t="shared" si="34"/>
        <v>373.07533040800678</v>
      </c>
      <c r="F308" s="57">
        <f t="shared" si="35"/>
        <v>79.385411742927289</v>
      </c>
      <c r="G308" s="57">
        <f t="shared" si="36"/>
        <v>97.89663955502651</v>
      </c>
      <c r="H308" s="55">
        <f t="shared" si="37"/>
        <v>9.5660341130258141E-6</v>
      </c>
      <c r="I308" s="58">
        <f t="shared" si="38"/>
        <v>12906051.997259531</v>
      </c>
      <c r="J308" s="57">
        <f t="shared" si="39"/>
        <v>97.89663955502651</v>
      </c>
      <c r="K308" s="55">
        <f t="shared" si="32"/>
        <v>0.33092441018614183</v>
      </c>
      <c r="L308" s="59">
        <f>B308+E308+I308</f>
        <v>39000000</v>
      </c>
      <c r="M308" s="1"/>
    </row>
    <row r="309" spans="1:13" x14ac:dyDescent="0.25">
      <c r="A309" s="3">
        <v>306</v>
      </c>
      <c r="B309" s="53">
        <f>B308-C309</f>
        <v>26093499.294965614</v>
      </c>
      <c r="C309" s="54">
        <f t="shared" si="33"/>
        <v>75.632444449579125</v>
      </c>
      <c r="D309" s="55">
        <f>B309/$O$2</f>
        <v>0.66906408448629784</v>
      </c>
      <c r="E309" s="56">
        <f t="shared" si="34"/>
        <v>355.43894225558421</v>
      </c>
      <c r="F309" s="57">
        <f t="shared" si="35"/>
        <v>75.632444449579125</v>
      </c>
      <c r="G309" s="57">
        <f t="shared" si="36"/>
        <v>93.268832602001694</v>
      </c>
      <c r="H309" s="55">
        <f t="shared" si="37"/>
        <v>9.1138190321944664E-6</v>
      </c>
      <c r="I309" s="58">
        <f t="shared" si="38"/>
        <v>12906145.266092133</v>
      </c>
      <c r="J309" s="57">
        <f t="shared" si="39"/>
        <v>93.268832602001694</v>
      </c>
      <c r="K309" s="55">
        <f t="shared" si="32"/>
        <v>0.33092680169467009</v>
      </c>
      <c r="L309" s="59">
        <f>B309+E309+I309</f>
        <v>39000000</v>
      </c>
      <c r="M309" s="1"/>
    </row>
    <row r="310" spans="1:13" x14ac:dyDescent="0.25">
      <c r="A310" s="3">
        <v>307</v>
      </c>
      <c r="B310" s="53">
        <f>B309-C310</f>
        <v>26093427.238102175</v>
      </c>
      <c r="C310" s="54">
        <f t="shared" si="33"/>
        <v>72.05686343877619</v>
      </c>
      <c r="D310" s="55">
        <f>B310/$O$2</f>
        <v>0.6690622368744148</v>
      </c>
      <c r="E310" s="56">
        <f t="shared" si="34"/>
        <v>338.63607013046436</v>
      </c>
      <c r="F310" s="57">
        <f t="shared" si="35"/>
        <v>72.05686343877619</v>
      </c>
      <c r="G310" s="57">
        <f t="shared" si="36"/>
        <v>88.859735563896052</v>
      </c>
      <c r="H310" s="55">
        <f t="shared" si="37"/>
        <v>8.6829761571913942E-6</v>
      </c>
      <c r="I310" s="58">
        <f t="shared" si="38"/>
        <v>12906234.125827696</v>
      </c>
      <c r="J310" s="57">
        <f t="shared" si="39"/>
        <v>88.859735563896052</v>
      </c>
      <c r="K310" s="55">
        <f t="shared" si="32"/>
        <v>0.33092908014942812</v>
      </c>
      <c r="L310" s="59">
        <f>B310+E310+I310</f>
        <v>39000000</v>
      </c>
      <c r="M310" s="1"/>
    </row>
    <row r="311" spans="1:13" x14ac:dyDescent="0.25">
      <c r="A311" s="3">
        <v>308</v>
      </c>
      <c r="B311" s="53">
        <f>B310-C311</f>
        <v>26093358.587814387</v>
      </c>
      <c r="C311" s="54">
        <f t="shared" si="33"/>
        <v>68.650287790058456</v>
      </c>
      <c r="D311" s="55">
        <f>B311/$O$2</f>
        <v>0.66906047661062529</v>
      </c>
      <c r="E311" s="56">
        <f t="shared" si="34"/>
        <v>322.62734038790677</v>
      </c>
      <c r="F311" s="57">
        <f t="shared" si="35"/>
        <v>68.650287790058456</v>
      </c>
      <c r="G311" s="57">
        <f t="shared" si="36"/>
        <v>84.65901753261609</v>
      </c>
      <c r="H311" s="55">
        <f t="shared" si="37"/>
        <v>8.2724959073822241E-6</v>
      </c>
      <c r="I311" s="58">
        <f t="shared" si="38"/>
        <v>12906318.784845229</v>
      </c>
      <c r="J311" s="57">
        <f t="shared" si="39"/>
        <v>84.65901753261609</v>
      </c>
      <c r="K311" s="55">
        <f t="shared" si="32"/>
        <v>0.33093125089346742</v>
      </c>
      <c r="L311" s="59">
        <f>B311+E311+I311</f>
        <v>39000000</v>
      </c>
      <c r="M311" s="1"/>
    </row>
    <row r="312" spans="1:13" x14ac:dyDescent="0.25">
      <c r="F312" s="5">
        <f>SUM(F3:F311)</f>
        <v>12902141.412185622</v>
      </c>
      <c r="G312" s="5"/>
      <c r="L312" s="7"/>
      <c r="M312" s="1"/>
    </row>
    <row r="313" spans="1:13" x14ac:dyDescent="0.25">
      <c r="F313" s="5"/>
      <c r="G313" s="5"/>
      <c r="L313" s="7"/>
      <c r="M313" s="1"/>
    </row>
    <row r="314" spans="1:13" x14ac:dyDescent="0.25">
      <c r="F314" s="36">
        <f>F312/O2</f>
        <v>0.33082413877399031</v>
      </c>
      <c r="G314" s="5"/>
      <c r="L314" s="7"/>
      <c r="M314" s="1"/>
    </row>
    <row r="315" spans="1:13" x14ac:dyDescent="0.25">
      <c r="F315" s="5"/>
      <c r="G315" s="5"/>
      <c r="L315" s="7"/>
      <c r="M315" s="1"/>
    </row>
    <row r="316" spans="1:13" x14ac:dyDescent="0.25">
      <c r="F316" s="5"/>
      <c r="G316" s="5"/>
      <c r="L316" s="7"/>
      <c r="M316" s="1"/>
    </row>
    <row r="317" spans="1:13" x14ac:dyDescent="0.25">
      <c r="F317" s="5"/>
      <c r="G317" s="5"/>
      <c r="L317" s="7"/>
      <c r="M317" s="1"/>
    </row>
    <row r="318" spans="1:13" x14ac:dyDescent="0.25">
      <c r="F318" s="5"/>
      <c r="G318" s="5"/>
      <c r="L318" s="7"/>
      <c r="M318" s="1"/>
    </row>
    <row r="319" spans="1:13" x14ac:dyDescent="0.25">
      <c r="F319" s="5"/>
      <c r="G319" s="5"/>
      <c r="L319" s="7"/>
      <c r="M319" s="1"/>
    </row>
    <row r="320" spans="1:13" x14ac:dyDescent="0.25">
      <c r="F320" s="5"/>
      <c r="G320" s="5"/>
      <c r="L320" s="7"/>
      <c r="M320" s="1"/>
    </row>
    <row r="321" spans="6:13" x14ac:dyDescent="0.25">
      <c r="F321" s="5"/>
      <c r="G321" s="5"/>
      <c r="L321" s="7"/>
      <c r="M321" s="1"/>
    </row>
    <row r="322" spans="6:13" x14ac:dyDescent="0.25">
      <c r="F322" s="5"/>
      <c r="G322" s="5"/>
      <c r="L322" s="7"/>
      <c r="M322" s="1"/>
    </row>
    <row r="323" spans="6:13" x14ac:dyDescent="0.25">
      <c r="F323" s="5"/>
      <c r="G323" s="5"/>
      <c r="L323" s="7"/>
      <c r="M323" s="1"/>
    </row>
    <row r="324" spans="6:13" x14ac:dyDescent="0.25">
      <c r="F324" s="5"/>
      <c r="G324" s="5"/>
      <c r="L324" s="7"/>
      <c r="M324" s="1"/>
    </row>
    <row r="325" spans="6:13" x14ac:dyDescent="0.25">
      <c r="F325" s="5"/>
      <c r="G325" s="5"/>
      <c r="L325" s="7"/>
      <c r="M325" s="1"/>
    </row>
    <row r="326" spans="6:13" x14ac:dyDescent="0.25">
      <c r="F326" s="5"/>
      <c r="G326" s="5"/>
      <c r="L326" s="7"/>
      <c r="M326" s="1"/>
    </row>
    <row r="327" spans="6:13" x14ac:dyDescent="0.25">
      <c r="F327" s="5"/>
      <c r="G327" s="5"/>
      <c r="L327" s="7"/>
      <c r="M327" s="1"/>
    </row>
    <row r="328" spans="6:13" x14ac:dyDescent="0.25">
      <c r="F328" s="5"/>
      <c r="G328" s="5"/>
      <c r="L328" s="7"/>
      <c r="M328" s="1"/>
    </row>
    <row r="329" spans="6:13" x14ac:dyDescent="0.25">
      <c r="F329" s="5"/>
      <c r="G329" s="5"/>
      <c r="L329" s="7"/>
      <c r="M329" s="1"/>
    </row>
    <row r="330" spans="6:13" x14ac:dyDescent="0.25">
      <c r="F330" s="5"/>
      <c r="G330" s="5"/>
      <c r="L330" s="7"/>
      <c r="M330" s="1"/>
    </row>
    <row r="331" spans="6:13" x14ac:dyDescent="0.25">
      <c r="F331" s="5"/>
      <c r="G331" s="5"/>
      <c r="L331" s="7"/>
      <c r="M331" s="1"/>
    </row>
    <row r="332" spans="6:13" x14ac:dyDescent="0.25">
      <c r="F332" s="5"/>
      <c r="G332" s="5"/>
      <c r="L332" s="7"/>
      <c r="M332" s="1"/>
    </row>
    <row r="333" spans="6:13" x14ac:dyDescent="0.25">
      <c r="F333" s="5"/>
      <c r="G333" s="5"/>
      <c r="L333" s="7"/>
      <c r="M333" s="1"/>
    </row>
    <row r="334" spans="6:13" x14ac:dyDescent="0.25">
      <c r="F334" s="5"/>
      <c r="G334" s="5"/>
      <c r="L334" s="7"/>
      <c r="M334" s="1"/>
    </row>
    <row r="335" spans="6:13" x14ac:dyDescent="0.25">
      <c r="F335" s="5"/>
      <c r="G335" s="5"/>
      <c r="L335" s="7"/>
      <c r="M335" s="1"/>
    </row>
    <row r="336" spans="6:13" x14ac:dyDescent="0.25">
      <c r="F336" s="5"/>
      <c r="G336" s="5"/>
      <c r="L336" s="7"/>
      <c r="M336" s="1"/>
    </row>
    <row r="337" spans="6:13" x14ac:dyDescent="0.25">
      <c r="F337" s="5"/>
      <c r="G337" s="5"/>
      <c r="L337" s="7"/>
      <c r="M337" s="1"/>
    </row>
    <row r="338" spans="6:13" x14ac:dyDescent="0.25">
      <c r="F338" s="5"/>
      <c r="G338" s="5"/>
      <c r="L338" s="7"/>
      <c r="M338" s="1"/>
    </row>
    <row r="339" spans="6:13" x14ac:dyDescent="0.25">
      <c r="F339" s="5"/>
      <c r="G339" s="5"/>
      <c r="L339" s="7"/>
      <c r="M339" s="1"/>
    </row>
    <row r="340" spans="6:13" x14ac:dyDescent="0.25">
      <c r="F340" s="5"/>
      <c r="G340" s="5"/>
      <c r="L340" s="7"/>
      <c r="M340" s="1"/>
    </row>
    <row r="341" spans="6:13" x14ac:dyDescent="0.25">
      <c r="F341" s="5"/>
      <c r="G341" s="5"/>
      <c r="L341" s="7"/>
      <c r="M341" s="1"/>
    </row>
    <row r="342" spans="6:13" x14ac:dyDescent="0.25">
      <c r="F342" s="5"/>
      <c r="G342" s="5"/>
      <c r="L342" s="7"/>
      <c r="M342" s="1"/>
    </row>
    <row r="343" spans="6:13" x14ac:dyDescent="0.25">
      <c r="F343" s="5"/>
      <c r="G343" s="5"/>
      <c r="L343" s="7"/>
      <c r="M343" s="1"/>
    </row>
    <row r="344" spans="6:13" x14ac:dyDescent="0.25">
      <c r="F344" s="5"/>
      <c r="G344" s="5"/>
      <c r="L344" s="7"/>
      <c r="M344" s="1"/>
    </row>
    <row r="345" spans="6:13" x14ac:dyDescent="0.25">
      <c r="F345" s="5"/>
      <c r="G345" s="5"/>
      <c r="L345" s="7"/>
      <c r="M345" s="1"/>
    </row>
    <row r="346" spans="6:13" x14ac:dyDescent="0.25">
      <c r="F346" s="5"/>
      <c r="G346" s="5"/>
      <c r="L346" s="7"/>
      <c r="M346" s="1"/>
    </row>
    <row r="347" spans="6:13" x14ac:dyDescent="0.25">
      <c r="F347" s="5"/>
      <c r="G347" s="5"/>
      <c r="L347" s="7"/>
      <c r="M347" s="1"/>
    </row>
    <row r="348" spans="6:13" x14ac:dyDescent="0.25">
      <c r="F348" s="5"/>
      <c r="G348" s="5"/>
      <c r="L348" s="7"/>
      <c r="M348" s="1"/>
    </row>
    <row r="349" spans="6:13" x14ac:dyDescent="0.25">
      <c r="F349" s="5"/>
      <c r="G349" s="5"/>
      <c r="L349" s="7"/>
      <c r="M349" s="1"/>
    </row>
    <row r="350" spans="6:13" x14ac:dyDescent="0.25">
      <c r="F350" s="5"/>
      <c r="G350" s="5"/>
      <c r="L350" s="7"/>
      <c r="M350" s="1"/>
    </row>
    <row r="351" spans="6:13" x14ac:dyDescent="0.25">
      <c r="F351" s="5"/>
      <c r="G351" s="5"/>
      <c r="L351" s="7"/>
      <c r="M351" s="1"/>
    </row>
    <row r="352" spans="6:13" x14ac:dyDescent="0.25">
      <c r="F352" s="5"/>
      <c r="G352" s="5"/>
      <c r="L352" s="7"/>
      <c r="M352" s="1"/>
    </row>
    <row r="353" spans="6:13" x14ac:dyDescent="0.25">
      <c r="F353" s="5"/>
      <c r="G353" s="5"/>
      <c r="L353" s="7"/>
      <c r="M353" s="1"/>
    </row>
    <row r="354" spans="6:13" x14ac:dyDescent="0.25">
      <c r="F354" s="5"/>
      <c r="G354" s="5"/>
      <c r="L354" s="7"/>
      <c r="M354" s="1"/>
    </row>
    <row r="355" spans="6:13" x14ac:dyDescent="0.25">
      <c r="F355" s="5"/>
      <c r="G355" s="5"/>
      <c r="L355" s="7"/>
      <c r="M355" s="1"/>
    </row>
    <row r="356" spans="6:13" x14ac:dyDescent="0.25">
      <c r="F356" s="5"/>
      <c r="G356" s="5"/>
      <c r="L356" s="7"/>
      <c r="M356" s="1"/>
    </row>
    <row r="357" spans="6:13" x14ac:dyDescent="0.25">
      <c r="F357" s="5"/>
      <c r="G357" s="5"/>
      <c r="L357" s="7"/>
      <c r="M357" s="1"/>
    </row>
    <row r="358" spans="6:13" x14ac:dyDescent="0.25">
      <c r="F358" s="5"/>
      <c r="G358" s="5"/>
      <c r="L358" s="7"/>
      <c r="M358" s="1"/>
    </row>
    <row r="359" spans="6:13" x14ac:dyDescent="0.25">
      <c r="F359" s="5"/>
      <c r="G359" s="5"/>
      <c r="L359" s="7"/>
      <c r="M359" s="1"/>
    </row>
    <row r="360" spans="6:13" x14ac:dyDescent="0.25">
      <c r="F360" s="5"/>
      <c r="G360" s="5"/>
      <c r="L360" s="7"/>
      <c r="M360" s="1"/>
    </row>
    <row r="361" spans="6:13" x14ac:dyDescent="0.25">
      <c r="F361" s="5"/>
      <c r="G361" s="5"/>
      <c r="L361" s="7"/>
      <c r="M361" s="1"/>
    </row>
    <row r="362" spans="6:13" x14ac:dyDescent="0.25">
      <c r="F362" s="5"/>
      <c r="G362" s="5"/>
      <c r="L362" s="7"/>
      <c r="M362" s="1"/>
    </row>
    <row r="363" spans="6:13" x14ac:dyDescent="0.25">
      <c r="F363" s="5"/>
      <c r="G363" s="5"/>
      <c r="L363" s="7"/>
      <c r="M363" s="1"/>
    </row>
    <row r="364" spans="6:13" x14ac:dyDescent="0.25">
      <c r="F364" s="5"/>
      <c r="G364" s="5"/>
      <c r="L364" s="7"/>
      <c r="M364" s="1"/>
    </row>
    <row r="365" spans="6:13" x14ac:dyDescent="0.25">
      <c r="F365" s="5"/>
      <c r="G365" s="5"/>
      <c r="L365" s="7"/>
      <c r="M365" s="1"/>
    </row>
    <row r="366" spans="6:13" x14ac:dyDescent="0.25">
      <c r="F366" s="5"/>
      <c r="G366" s="5"/>
      <c r="L366" s="7"/>
      <c r="M366" s="1"/>
    </row>
    <row r="367" spans="6:13" x14ac:dyDescent="0.25">
      <c r="F367" s="5"/>
      <c r="G367" s="5"/>
      <c r="L367" s="7"/>
      <c r="M367" s="1"/>
    </row>
    <row r="368" spans="6:13" x14ac:dyDescent="0.25">
      <c r="F368" s="5"/>
      <c r="G368" s="5"/>
      <c r="L368" s="7"/>
      <c r="M368" s="1"/>
    </row>
    <row r="369" spans="6:13" x14ac:dyDescent="0.25">
      <c r="F369" s="5"/>
      <c r="G369" s="5"/>
      <c r="L369" s="7"/>
      <c r="M369" s="1"/>
    </row>
    <row r="370" spans="6:13" x14ac:dyDescent="0.25">
      <c r="F370" s="5"/>
      <c r="G370" s="5"/>
      <c r="L370" s="7"/>
      <c r="M370" s="1"/>
    </row>
    <row r="371" spans="6:13" x14ac:dyDescent="0.25">
      <c r="F371" s="5"/>
      <c r="G371" s="5"/>
      <c r="L371" s="7"/>
      <c r="M371" s="2"/>
    </row>
    <row r="372" spans="6:13" x14ac:dyDescent="0.25">
      <c r="F372" s="5"/>
      <c r="G372" s="5"/>
      <c r="L372" s="7"/>
      <c r="M372" s="2"/>
    </row>
    <row r="373" spans="6:13" x14ac:dyDescent="0.25">
      <c r="F373" s="5"/>
      <c r="G373" s="5"/>
      <c r="L373" s="7"/>
      <c r="M373" s="2"/>
    </row>
    <row r="374" spans="6:13" x14ac:dyDescent="0.25">
      <c r="F374" s="5"/>
      <c r="G374" s="5"/>
      <c r="L374" s="7"/>
      <c r="M374" s="2"/>
    </row>
    <row r="375" spans="6:13" x14ac:dyDescent="0.25">
      <c r="F375" s="5"/>
      <c r="G375" s="5"/>
      <c r="L375" s="7"/>
      <c r="M375" s="2"/>
    </row>
    <row r="376" spans="6:13" x14ac:dyDescent="0.25">
      <c r="F376" s="5"/>
      <c r="G376" s="5"/>
      <c r="L376" s="7"/>
      <c r="M376" s="2"/>
    </row>
    <row r="377" spans="6:13" x14ac:dyDescent="0.25">
      <c r="F377" s="5"/>
      <c r="G377" s="5"/>
      <c r="L377" s="7"/>
      <c r="M377" s="2"/>
    </row>
    <row r="378" spans="6:13" x14ac:dyDescent="0.25">
      <c r="F378" s="5"/>
      <c r="G378" s="5"/>
      <c r="L378" s="7"/>
      <c r="M378" s="2"/>
    </row>
    <row r="379" spans="6:13" x14ac:dyDescent="0.25">
      <c r="F379" s="5"/>
      <c r="G379" s="5"/>
      <c r="L379" s="7"/>
      <c r="M379" s="2"/>
    </row>
    <row r="380" spans="6:13" x14ac:dyDescent="0.25">
      <c r="F380" s="5"/>
      <c r="G380" s="5"/>
      <c r="L380" s="7"/>
      <c r="M380" s="2"/>
    </row>
    <row r="381" spans="6:13" x14ac:dyDescent="0.25">
      <c r="F381" s="5"/>
      <c r="G381" s="5"/>
      <c r="L381" s="7"/>
      <c r="M381" s="2"/>
    </row>
    <row r="382" spans="6:13" x14ac:dyDescent="0.25">
      <c r="F382" s="5"/>
      <c r="G382" s="5"/>
      <c r="L382" s="7"/>
      <c r="M382" s="2"/>
    </row>
    <row r="383" spans="6:13" x14ac:dyDescent="0.25">
      <c r="F383" s="5"/>
      <c r="G383" s="5"/>
      <c r="L383" s="7"/>
      <c r="M383" s="2"/>
    </row>
    <row r="384" spans="6:13" x14ac:dyDescent="0.25">
      <c r="F384" s="5"/>
      <c r="G384" s="5"/>
      <c r="L384" s="7"/>
      <c r="M384" s="2"/>
    </row>
    <row r="385" spans="6:13" x14ac:dyDescent="0.25">
      <c r="F385" s="5"/>
      <c r="G385" s="5"/>
      <c r="L385" s="7"/>
      <c r="M385" s="2"/>
    </row>
    <row r="386" spans="6:13" x14ac:dyDescent="0.25">
      <c r="F386" s="5"/>
      <c r="G386" s="5"/>
      <c r="L386" s="7"/>
      <c r="M386" s="2"/>
    </row>
    <row r="387" spans="6:13" x14ac:dyDescent="0.25">
      <c r="F387" s="5"/>
      <c r="G387" s="5"/>
      <c r="L387" s="7"/>
      <c r="M387" s="2"/>
    </row>
    <row r="388" spans="6:13" x14ac:dyDescent="0.25">
      <c r="F388" s="5"/>
      <c r="G388" s="5"/>
      <c r="L388" s="7"/>
      <c r="M388" s="2"/>
    </row>
    <row r="389" spans="6:13" x14ac:dyDescent="0.25">
      <c r="F389" s="5"/>
      <c r="G389" s="5"/>
      <c r="L389" s="7"/>
      <c r="M389" s="2"/>
    </row>
    <row r="390" spans="6:13" x14ac:dyDescent="0.25">
      <c r="F390" s="5"/>
      <c r="G390" s="5"/>
      <c r="L390" s="7"/>
      <c r="M390" s="2"/>
    </row>
    <row r="391" spans="6:13" x14ac:dyDescent="0.25">
      <c r="F391" s="5"/>
      <c r="G391" s="5"/>
      <c r="L391" s="7"/>
      <c r="M391" s="2"/>
    </row>
    <row r="392" spans="6:13" x14ac:dyDescent="0.25">
      <c r="F392" s="5"/>
      <c r="G392" s="5"/>
      <c r="L392" s="7"/>
      <c r="M392" s="2"/>
    </row>
    <row r="393" spans="6:13" x14ac:dyDescent="0.25">
      <c r="F393" s="5"/>
      <c r="G393" s="5"/>
      <c r="L393" s="7"/>
      <c r="M393" s="2"/>
    </row>
    <row r="394" spans="6:13" x14ac:dyDescent="0.25">
      <c r="F394" s="5"/>
      <c r="G394" s="5"/>
      <c r="L394" s="7"/>
      <c r="M394" s="2"/>
    </row>
    <row r="395" spans="6:13" x14ac:dyDescent="0.25">
      <c r="F395" s="5"/>
      <c r="G395" s="5"/>
      <c r="L395" s="7"/>
      <c r="M395" s="2"/>
    </row>
    <row r="396" spans="6:13" x14ac:dyDescent="0.25">
      <c r="F396" s="5"/>
      <c r="G396" s="5"/>
      <c r="L396" s="7"/>
      <c r="M396" s="2"/>
    </row>
    <row r="397" spans="6:13" x14ac:dyDescent="0.25">
      <c r="F397" s="5"/>
      <c r="G397" s="5"/>
      <c r="L397" s="7"/>
      <c r="M397" s="2"/>
    </row>
    <row r="398" spans="6:13" x14ac:dyDescent="0.25">
      <c r="F398" s="5"/>
      <c r="G398" s="5"/>
      <c r="L398" s="7"/>
      <c r="M398" s="2"/>
    </row>
    <row r="399" spans="6:13" x14ac:dyDescent="0.25">
      <c r="F399" s="5"/>
      <c r="G399" s="5"/>
      <c r="L399" s="7"/>
      <c r="M399" s="2"/>
    </row>
    <row r="400" spans="6:13" x14ac:dyDescent="0.25">
      <c r="F400" s="5"/>
      <c r="G400" s="5"/>
      <c r="L400" s="7"/>
      <c r="M400" s="2"/>
    </row>
    <row r="401" spans="6:13" x14ac:dyDescent="0.25">
      <c r="F401" s="5"/>
      <c r="G401" s="5"/>
      <c r="L401" s="7"/>
      <c r="M401" s="2"/>
    </row>
    <row r="402" spans="6:13" x14ac:dyDescent="0.25">
      <c r="F402" s="5"/>
      <c r="G402" s="5"/>
      <c r="L402" s="7"/>
      <c r="M402" s="2"/>
    </row>
    <row r="403" spans="6:13" x14ac:dyDescent="0.25">
      <c r="F403" s="5"/>
      <c r="G403" s="5"/>
      <c r="L403" s="7"/>
      <c r="M403" s="2"/>
    </row>
    <row r="404" spans="6:13" x14ac:dyDescent="0.25">
      <c r="F404" s="5"/>
      <c r="G404" s="5"/>
      <c r="L404" s="7"/>
      <c r="M404" s="2"/>
    </row>
    <row r="405" spans="6:13" x14ac:dyDescent="0.25">
      <c r="F405" s="5"/>
      <c r="G405" s="5"/>
      <c r="L405" s="7"/>
      <c r="M405" s="2"/>
    </row>
    <row r="406" spans="6:13" x14ac:dyDescent="0.25">
      <c r="F406" s="5"/>
      <c r="G406" s="5"/>
      <c r="L406" s="7"/>
      <c r="M406" s="2"/>
    </row>
    <row r="407" spans="6:13" x14ac:dyDescent="0.25">
      <c r="F407" s="5"/>
      <c r="G407" s="5"/>
      <c r="L407" s="7"/>
      <c r="M407" s="2"/>
    </row>
    <row r="408" spans="6:13" x14ac:dyDescent="0.25">
      <c r="F408" s="5"/>
      <c r="G408" s="5"/>
      <c r="L408" s="7"/>
      <c r="M408" s="2"/>
    </row>
    <row r="409" spans="6:13" x14ac:dyDescent="0.25">
      <c r="F409" s="5"/>
      <c r="G409" s="5"/>
      <c r="L409" s="7"/>
      <c r="M409" s="2"/>
    </row>
    <row r="410" spans="6:13" x14ac:dyDescent="0.25">
      <c r="F410" s="5"/>
      <c r="G410" s="5"/>
      <c r="L410" s="7"/>
      <c r="M410" s="2"/>
    </row>
    <row r="411" spans="6:13" x14ac:dyDescent="0.25">
      <c r="F411" s="5"/>
      <c r="G411" s="5"/>
      <c r="L411" s="7"/>
      <c r="M411" s="2"/>
    </row>
    <row r="412" spans="6:13" x14ac:dyDescent="0.25">
      <c r="F412" s="5"/>
      <c r="G412" s="5"/>
      <c r="L412" s="7"/>
      <c r="M412" s="2"/>
    </row>
    <row r="413" spans="6:13" x14ac:dyDescent="0.25">
      <c r="F413" s="5"/>
      <c r="G413" s="5"/>
      <c r="L413" s="7"/>
      <c r="M413" s="2"/>
    </row>
    <row r="414" spans="6:13" x14ac:dyDescent="0.25">
      <c r="F414" s="5"/>
      <c r="G414" s="5"/>
      <c r="L414" s="7"/>
      <c r="M414" s="2"/>
    </row>
    <row r="415" spans="6:13" x14ac:dyDescent="0.25">
      <c r="F415" s="5"/>
      <c r="G415" s="5"/>
      <c r="L415" s="7"/>
      <c r="M415" s="2"/>
    </row>
    <row r="416" spans="6:13" x14ac:dyDescent="0.25">
      <c r="F416" s="5"/>
      <c r="G416" s="5"/>
      <c r="L416" s="7"/>
      <c r="M416" s="2"/>
    </row>
    <row r="417" spans="6:13" x14ac:dyDescent="0.25">
      <c r="F417" s="5"/>
      <c r="G417" s="5"/>
      <c r="L417" s="7"/>
      <c r="M417" s="2"/>
    </row>
    <row r="418" spans="6:13" x14ac:dyDescent="0.25">
      <c r="F418" s="5"/>
      <c r="G418" s="5"/>
      <c r="L418" s="7"/>
      <c r="M418" s="2"/>
    </row>
    <row r="419" spans="6:13" x14ac:dyDescent="0.25">
      <c r="F419" s="5"/>
      <c r="G419" s="5"/>
      <c r="L419" s="7"/>
      <c r="M419" s="2"/>
    </row>
    <row r="420" spans="6:13" x14ac:dyDescent="0.25">
      <c r="F420" s="5"/>
      <c r="G420" s="5"/>
      <c r="L420" s="7"/>
      <c r="M420" s="2"/>
    </row>
    <row r="421" spans="6:13" x14ac:dyDescent="0.25">
      <c r="F421" s="5"/>
      <c r="G421" s="5"/>
      <c r="L421" s="7"/>
      <c r="M421" s="2"/>
    </row>
    <row r="422" spans="6:13" x14ac:dyDescent="0.25">
      <c r="F422" s="5"/>
      <c r="G422" s="5"/>
      <c r="L422" s="7"/>
      <c r="M422" s="2"/>
    </row>
    <row r="423" spans="6:13" x14ac:dyDescent="0.25">
      <c r="F423" s="5"/>
      <c r="G423" s="5"/>
      <c r="L423" s="7"/>
      <c r="M423" s="2"/>
    </row>
    <row r="424" spans="6:13" x14ac:dyDescent="0.25">
      <c r="F424" s="5"/>
      <c r="G424" s="5"/>
      <c r="L424" s="7"/>
      <c r="M424" s="2"/>
    </row>
    <row r="425" spans="6:13" x14ac:dyDescent="0.25">
      <c r="F425" s="5"/>
      <c r="G425" s="5"/>
      <c r="L425" s="7"/>
      <c r="M425" s="2"/>
    </row>
    <row r="426" spans="6:13" x14ac:dyDescent="0.25">
      <c r="F426" s="5"/>
      <c r="G426" s="5"/>
      <c r="L426" s="7"/>
      <c r="M426" s="2"/>
    </row>
    <row r="427" spans="6:13" x14ac:dyDescent="0.25">
      <c r="F427" s="5"/>
      <c r="G427" s="5"/>
      <c r="L427" s="7"/>
      <c r="M427" s="2"/>
    </row>
    <row r="428" spans="6:13" x14ac:dyDescent="0.25">
      <c r="F428" s="5"/>
      <c r="G428" s="5"/>
      <c r="L428" s="7"/>
      <c r="M428" s="2"/>
    </row>
    <row r="429" spans="6:13" x14ac:dyDescent="0.25">
      <c r="F429" s="5"/>
      <c r="G429" s="5"/>
      <c r="L429" s="7"/>
      <c r="M429" s="2"/>
    </row>
    <row r="430" spans="6:13" x14ac:dyDescent="0.25">
      <c r="F430" s="5"/>
      <c r="G430" s="5"/>
      <c r="L430" s="7"/>
      <c r="M430" s="2"/>
    </row>
    <row r="431" spans="6:13" x14ac:dyDescent="0.25">
      <c r="F431" s="5"/>
      <c r="G431" s="5"/>
      <c r="L431" s="7"/>
      <c r="M431" s="2"/>
    </row>
    <row r="432" spans="6:13" x14ac:dyDescent="0.25">
      <c r="F432" s="5"/>
      <c r="G432" s="5"/>
      <c r="L432" s="7"/>
      <c r="M432" s="2"/>
    </row>
    <row r="433" spans="6:13" x14ac:dyDescent="0.25">
      <c r="F433" s="5"/>
      <c r="G433" s="5"/>
      <c r="L433" s="7"/>
      <c r="M433" s="2"/>
    </row>
    <row r="434" spans="6:13" x14ac:dyDescent="0.25">
      <c r="F434" s="5"/>
      <c r="G434" s="5"/>
      <c r="L434" s="7"/>
      <c r="M434" s="2"/>
    </row>
    <row r="435" spans="6:13" x14ac:dyDescent="0.25">
      <c r="F435" s="5"/>
      <c r="G435" s="5"/>
      <c r="L435" s="7"/>
      <c r="M435" s="2"/>
    </row>
    <row r="436" spans="6:13" x14ac:dyDescent="0.25">
      <c r="F436" s="5"/>
      <c r="G436" s="5"/>
      <c r="L436" s="7"/>
      <c r="M436" s="2"/>
    </row>
    <row r="437" spans="6:13" x14ac:dyDescent="0.25">
      <c r="F437" s="5"/>
      <c r="G437" s="5"/>
      <c r="L437" s="7"/>
      <c r="M437" s="2"/>
    </row>
    <row r="438" spans="6:13" x14ac:dyDescent="0.25">
      <c r="F438" s="5"/>
      <c r="G438" s="5"/>
      <c r="L438" s="7"/>
      <c r="M438" s="2"/>
    </row>
    <row r="439" spans="6:13" x14ac:dyDescent="0.25">
      <c r="F439" s="5"/>
      <c r="G439" s="5"/>
      <c r="L439" s="7"/>
      <c r="M439" s="2"/>
    </row>
    <row r="440" spans="6:13" x14ac:dyDescent="0.25">
      <c r="F440" s="5"/>
      <c r="G440" s="5"/>
      <c r="L440" s="7"/>
      <c r="M440" s="2"/>
    </row>
    <row r="441" spans="6:13" x14ac:dyDescent="0.25">
      <c r="F441" s="5"/>
      <c r="G441" s="5"/>
      <c r="L441" s="7"/>
      <c r="M441" s="2"/>
    </row>
    <row r="442" spans="6:13" x14ac:dyDescent="0.25">
      <c r="F442" s="5"/>
      <c r="G442" s="5"/>
      <c r="L442" s="7"/>
      <c r="M442" s="2"/>
    </row>
    <row r="443" spans="6:13" x14ac:dyDescent="0.25">
      <c r="F443" s="5"/>
      <c r="G443" s="5"/>
      <c r="L443" s="7"/>
      <c r="M443" s="2"/>
    </row>
    <row r="444" spans="6:13" x14ac:dyDescent="0.25">
      <c r="F444" s="5"/>
      <c r="G444" s="5"/>
      <c r="L444" s="7"/>
      <c r="M444" s="2"/>
    </row>
    <row r="445" spans="6:13" x14ac:dyDescent="0.25">
      <c r="F445" s="5"/>
      <c r="G445" s="5"/>
      <c r="L445" s="7"/>
      <c r="M445" s="2"/>
    </row>
    <row r="446" spans="6:13" x14ac:dyDescent="0.25">
      <c r="F446" s="5"/>
      <c r="G446" s="5"/>
      <c r="L446" s="7"/>
      <c r="M446" s="2"/>
    </row>
    <row r="447" spans="6:13" x14ac:dyDescent="0.25">
      <c r="F447" s="5"/>
      <c r="G447" s="5"/>
      <c r="L447" s="7"/>
      <c r="M447" s="2"/>
    </row>
    <row r="448" spans="6:13" x14ac:dyDescent="0.25">
      <c r="F448" s="5"/>
      <c r="G448" s="5"/>
      <c r="L448" s="7"/>
      <c r="M448" s="2"/>
    </row>
    <row r="449" spans="6:13" x14ac:dyDescent="0.25">
      <c r="F449" s="5"/>
      <c r="G449" s="5"/>
      <c r="L449" s="7"/>
      <c r="M449" s="2"/>
    </row>
    <row r="450" spans="6:13" x14ac:dyDescent="0.25">
      <c r="F450" s="5"/>
      <c r="G450" s="5"/>
      <c r="L450" s="7"/>
      <c r="M450" s="2"/>
    </row>
    <row r="451" spans="6:13" x14ac:dyDescent="0.25">
      <c r="F451" s="5"/>
      <c r="G451" s="5"/>
      <c r="L451" s="7"/>
      <c r="M451" s="2"/>
    </row>
    <row r="452" spans="6:13" x14ac:dyDescent="0.25">
      <c r="F452" s="5"/>
      <c r="G452" s="5"/>
      <c r="L452" s="7"/>
      <c r="M452" s="2"/>
    </row>
    <row r="453" spans="6:13" x14ac:dyDescent="0.25">
      <c r="F453" s="5"/>
      <c r="G453" s="5"/>
      <c r="L453" s="7"/>
      <c r="M453" s="2"/>
    </row>
    <row r="454" spans="6:13" x14ac:dyDescent="0.25">
      <c r="F454" s="5"/>
      <c r="G454" s="5"/>
      <c r="L454" s="7"/>
      <c r="M454" s="2"/>
    </row>
    <row r="455" spans="6:13" x14ac:dyDescent="0.25">
      <c r="F455" s="5"/>
      <c r="G455" s="5"/>
      <c r="L455" s="7"/>
      <c r="M455" s="2"/>
    </row>
    <row r="456" spans="6:13" x14ac:dyDescent="0.25">
      <c r="F456" s="5"/>
      <c r="G456" s="5"/>
      <c r="L456" s="7"/>
      <c r="M456" s="2"/>
    </row>
    <row r="457" spans="6:13" x14ac:dyDescent="0.25">
      <c r="F457" s="5"/>
      <c r="G457" s="5"/>
      <c r="L457" s="7"/>
      <c r="M457" s="2"/>
    </row>
    <row r="458" spans="6:13" x14ac:dyDescent="0.25">
      <c r="F458" s="5"/>
      <c r="G458" s="5"/>
      <c r="L458" s="7"/>
      <c r="M458" s="2"/>
    </row>
    <row r="459" spans="6:13" x14ac:dyDescent="0.25">
      <c r="F459" s="5"/>
      <c r="G459" s="5"/>
      <c r="L459" s="7"/>
      <c r="M459" s="2"/>
    </row>
    <row r="460" spans="6:13" x14ac:dyDescent="0.25">
      <c r="F460" s="5"/>
      <c r="G460" s="5"/>
      <c r="L460" s="7"/>
      <c r="M460" s="2"/>
    </row>
    <row r="461" spans="6:13" x14ac:dyDescent="0.25">
      <c r="F461" s="5"/>
      <c r="G461" s="5"/>
      <c r="L461" s="7"/>
      <c r="M461" s="2"/>
    </row>
    <row r="462" spans="6:13" x14ac:dyDescent="0.25">
      <c r="F462" s="5"/>
      <c r="G462" s="5"/>
      <c r="L462" s="7"/>
      <c r="M462" s="2"/>
    </row>
    <row r="463" spans="6:13" x14ac:dyDescent="0.25">
      <c r="F463" s="5"/>
      <c r="G463" s="5"/>
      <c r="L463" s="7"/>
      <c r="M463" s="2"/>
    </row>
    <row r="464" spans="6:13" x14ac:dyDescent="0.25">
      <c r="F464" s="5"/>
      <c r="G464" s="5"/>
      <c r="L464" s="7"/>
      <c r="M464" s="2"/>
    </row>
    <row r="465" spans="6:13" x14ac:dyDescent="0.25">
      <c r="F465" s="5"/>
      <c r="G465" s="5"/>
      <c r="L465" s="7"/>
      <c r="M465" s="2"/>
    </row>
    <row r="466" spans="6:13" x14ac:dyDescent="0.25">
      <c r="F466" s="5"/>
      <c r="G466" s="5"/>
      <c r="L466" s="7"/>
      <c r="M466" s="2"/>
    </row>
    <row r="467" spans="6:13" x14ac:dyDescent="0.25">
      <c r="F467" s="5"/>
      <c r="G467" s="5"/>
      <c r="L467" s="7"/>
      <c r="M467" s="2"/>
    </row>
    <row r="468" spans="6:13" x14ac:dyDescent="0.25">
      <c r="F468" s="5"/>
      <c r="G468" s="5"/>
      <c r="L468" s="7"/>
      <c r="M468" s="2"/>
    </row>
    <row r="469" spans="6:13" x14ac:dyDescent="0.25">
      <c r="F469" s="5"/>
      <c r="G469" s="5"/>
      <c r="L469" s="7"/>
      <c r="M469" s="2"/>
    </row>
    <row r="470" spans="6:13" x14ac:dyDescent="0.25">
      <c r="F470" s="5"/>
      <c r="G470" s="5"/>
      <c r="L470" s="7"/>
      <c r="M470" s="2"/>
    </row>
    <row r="471" spans="6:13" x14ac:dyDescent="0.25">
      <c r="F471" s="5"/>
      <c r="G471" s="5"/>
      <c r="L471" s="7"/>
      <c r="M471" s="2"/>
    </row>
    <row r="472" spans="6:13" x14ac:dyDescent="0.25">
      <c r="F472" s="5"/>
      <c r="G472" s="5"/>
      <c r="L472" s="7"/>
      <c r="M472" s="2"/>
    </row>
    <row r="473" spans="6:13" x14ac:dyDescent="0.25">
      <c r="F473" s="5"/>
      <c r="G473" s="5"/>
      <c r="L473" s="7"/>
      <c r="M473" s="2"/>
    </row>
    <row r="474" spans="6:13" x14ac:dyDescent="0.25">
      <c r="F474" s="5"/>
      <c r="G474" s="5"/>
      <c r="L474" s="7"/>
      <c r="M474" s="2"/>
    </row>
    <row r="475" spans="6:13" x14ac:dyDescent="0.25">
      <c r="F475" s="5"/>
      <c r="G475" s="5"/>
      <c r="L475" s="7"/>
      <c r="M475" s="2"/>
    </row>
    <row r="476" spans="6:13" x14ac:dyDescent="0.25">
      <c r="F476" s="5"/>
      <c r="G476" s="5"/>
      <c r="L476" s="7"/>
      <c r="M476" s="2"/>
    </row>
    <row r="477" spans="6:13" x14ac:dyDescent="0.25">
      <c r="F477" s="5"/>
      <c r="G477" s="5"/>
      <c r="L477" s="7"/>
      <c r="M477" s="2"/>
    </row>
    <row r="478" spans="6:13" x14ac:dyDescent="0.25">
      <c r="F478" s="5"/>
      <c r="G478" s="5"/>
      <c r="L478" s="7"/>
      <c r="M478" s="2"/>
    </row>
    <row r="479" spans="6:13" x14ac:dyDescent="0.25">
      <c r="F479" s="5"/>
      <c r="G479" s="5"/>
      <c r="L479" s="7"/>
      <c r="M479" s="2"/>
    </row>
    <row r="480" spans="6:13" x14ac:dyDescent="0.25">
      <c r="F480" s="5"/>
      <c r="G480" s="5"/>
      <c r="L480" s="7"/>
      <c r="M480" s="2"/>
    </row>
    <row r="481" spans="6:13" x14ac:dyDescent="0.25">
      <c r="F481" s="5"/>
      <c r="G481" s="5"/>
      <c r="L481" s="7"/>
      <c r="M481" s="2"/>
    </row>
    <row r="482" spans="6:13" x14ac:dyDescent="0.25">
      <c r="F482" s="5"/>
      <c r="G482" s="5"/>
      <c r="L482" s="7"/>
      <c r="M482" s="2"/>
    </row>
    <row r="483" spans="6:13" x14ac:dyDescent="0.25">
      <c r="F483" s="5"/>
      <c r="G483" s="5"/>
      <c r="L483" s="7"/>
      <c r="M483" s="2"/>
    </row>
    <row r="484" spans="6:13" x14ac:dyDescent="0.25">
      <c r="F484" s="5"/>
      <c r="G484" s="5"/>
      <c r="L484" s="7"/>
      <c r="M484" s="2"/>
    </row>
    <row r="485" spans="6:13" x14ac:dyDescent="0.25">
      <c r="F485" s="5"/>
      <c r="G485" s="5"/>
      <c r="L485" s="7"/>
      <c r="M485" s="2"/>
    </row>
    <row r="486" spans="6:13" x14ac:dyDescent="0.25">
      <c r="F486" s="5"/>
      <c r="G486" s="5"/>
      <c r="L486" s="7"/>
      <c r="M486" s="2"/>
    </row>
    <row r="487" spans="6:13" x14ac:dyDescent="0.25">
      <c r="F487" s="5"/>
      <c r="G487" s="5"/>
      <c r="L487" s="7"/>
      <c r="M487" s="2"/>
    </row>
    <row r="488" spans="6:13" x14ac:dyDescent="0.25">
      <c r="F488" s="5"/>
      <c r="G488" s="5"/>
      <c r="L488" s="7"/>
      <c r="M488" s="2"/>
    </row>
    <row r="489" spans="6:13" x14ac:dyDescent="0.25">
      <c r="F489" s="5"/>
      <c r="G489" s="5"/>
      <c r="L489" s="7"/>
      <c r="M489" s="2"/>
    </row>
    <row r="490" spans="6:13" x14ac:dyDescent="0.25">
      <c r="F490" s="5"/>
      <c r="G490" s="5"/>
      <c r="L490" s="7"/>
      <c r="M490" s="2"/>
    </row>
    <row r="491" spans="6:13" x14ac:dyDescent="0.25">
      <c r="F491" s="5"/>
      <c r="G491" s="5"/>
      <c r="L491" s="7"/>
      <c r="M491" s="2"/>
    </row>
    <row r="492" spans="6:13" x14ac:dyDescent="0.25">
      <c r="F492" s="5"/>
      <c r="G492" s="5"/>
      <c r="L492" s="7"/>
      <c r="M492" s="2"/>
    </row>
    <row r="493" spans="6:13" x14ac:dyDescent="0.25">
      <c r="F493" s="5"/>
      <c r="G493" s="5"/>
      <c r="L493" s="7"/>
      <c r="M493" s="2"/>
    </row>
    <row r="494" spans="6:13" x14ac:dyDescent="0.25">
      <c r="F494" s="5"/>
      <c r="G494" s="5"/>
      <c r="L494" s="7"/>
      <c r="M494" s="2"/>
    </row>
    <row r="495" spans="6:13" x14ac:dyDescent="0.25">
      <c r="F495" s="5"/>
      <c r="G495" s="5"/>
      <c r="L495" s="7"/>
      <c r="M495" s="2"/>
    </row>
    <row r="496" spans="6:13" x14ac:dyDescent="0.25">
      <c r="F496" s="5"/>
      <c r="G496" s="5"/>
      <c r="L496" s="7"/>
      <c r="M496" s="2"/>
    </row>
    <row r="497" spans="6:13" x14ac:dyDescent="0.25">
      <c r="F497" s="5"/>
      <c r="G497" s="5"/>
      <c r="L497" s="7"/>
      <c r="M497" s="2"/>
    </row>
    <row r="498" spans="6:13" x14ac:dyDescent="0.25">
      <c r="F498" s="5"/>
      <c r="G498" s="5"/>
      <c r="L498" s="7"/>
      <c r="M498" s="2"/>
    </row>
    <row r="499" spans="6:13" x14ac:dyDescent="0.25">
      <c r="F499" s="5"/>
      <c r="G499" s="5"/>
      <c r="L499" s="7"/>
      <c r="M499" s="2"/>
    </row>
    <row r="500" spans="6:13" x14ac:dyDescent="0.25">
      <c r="F500" s="5"/>
      <c r="G500" s="5"/>
      <c r="L500" s="7"/>
      <c r="M500" s="2"/>
    </row>
    <row r="501" spans="6:13" x14ac:dyDescent="0.25">
      <c r="F501" s="5"/>
      <c r="G501" s="5"/>
      <c r="L501" s="7"/>
      <c r="M501" s="2"/>
    </row>
    <row r="502" spans="6:13" x14ac:dyDescent="0.25">
      <c r="F502" s="5"/>
      <c r="G502" s="5"/>
      <c r="L502" s="7"/>
      <c r="M502" s="2"/>
    </row>
    <row r="503" spans="6:13" x14ac:dyDescent="0.25">
      <c r="F503" s="5"/>
      <c r="G503" s="5"/>
      <c r="L503" s="7"/>
      <c r="M503" s="2"/>
    </row>
    <row r="504" spans="6:13" x14ac:dyDescent="0.25">
      <c r="F504" s="5"/>
      <c r="G504" s="5"/>
      <c r="L504" s="7"/>
      <c r="M504" s="2"/>
    </row>
    <row r="505" spans="6:13" x14ac:dyDescent="0.25">
      <c r="F505" s="5"/>
      <c r="G505" s="5"/>
      <c r="L505" s="7"/>
      <c r="M505" s="2"/>
    </row>
    <row r="506" spans="6:13" x14ac:dyDescent="0.25">
      <c r="F506" s="5"/>
      <c r="G506" s="5"/>
      <c r="L506" s="7"/>
      <c r="M506" s="2"/>
    </row>
    <row r="507" spans="6:13" x14ac:dyDescent="0.25">
      <c r="F507" s="5"/>
      <c r="G507" s="5"/>
      <c r="L507" s="7"/>
      <c r="M507" s="2"/>
    </row>
    <row r="508" spans="6:13" x14ac:dyDescent="0.25">
      <c r="F508" s="5"/>
      <c r="G508" s="5"/>
      <c r="L508" s="7"/>
      <c r="M508" s="2"/>
    </row>
    <row r="509" spans="6:13" x14ac:dyDescent="0.25">
      <c r="F509" s="5"/>
      <c r="G509" s="5"/>
      <c r="L509" s="7"/>
      <c r="M509" s="2"/>
    </row>
    <row r="510" spans="6:13" x14ac:dyDescent="0.25">
      <c r="F510" s="5"/>
      <c r="G510" s="5"/>
      <c r="L510" s="7"/>
      <c r="M510" s="2"/>
    </row>
    <row r="511" spans="6:13" x14ac:dyDescent="0.25">
      <c r="F511" s="5"/>
      <c r="G511" s="5"/>
      <c r="L511" s="7"/>
      <c r="M511" s="2"/>
    </row>
    <row r="512" spans="6:13" x14ac:dyDescent="0.25">
      <c r="F512" s="5"/>
      <c r="G512" s="5"/>
      <c r="L512" s="7"/>
      <c r="M512" s="2"/>
    </row>
    <row r="513" spans="6:13" x14ac:dyDescent="0.25">
      <c r="F513" s="5"/>
      <c r="G513" s="5"/>
      <c r="L513" s="7"/>
      <c r="M513" s="2"/>
    </row>
    <row r="514" spans="6:13" x14ac:dyDescent="0.25">
      <c r="F514" s="5"/>
      <c r="G514" s="5"/>
      <c r="L514" s="7"/>
      <c r="M514" s="2"/>
    </row>
    <row r="515" spans="6:13" x14ac:dyDescent="0.25">
      <c r="F515" s="5"/>
      <c r="G515" s="5"/>
      <c r="L515" s="7"/>
      <c r="M515" s="2"/>
    </row>
    <row r="516" spans="6:13" x14ac:dyDescent="0.25">
      <c r="F516" s="5"/>
      <c r="G516" s="5"/>
      <c r="L516" s="7"/>
      <c r="M516" s="2"/>
    </row>
    <row r="517" spans="6:13" x14ac:dyDescent="0.25">
      <c r="F517" s="5"/>
      <c r="G517" s="5"/>
      <c r="L517" s="7"/>
      <c r="M517" s="2"/>
    </row>
    <row r="518" spans="6:13" x14ac:dyDescent="0.25">
      <c r="F518" s="5"/>
      <c r="G518" s="5"/>
      <c r="L518" s="7"/>
      <c r="M518" s="2"/>
    </row>
    <row r="519" spans="6:13" x14ac:dyDescent="0.25">
      <c r="F519" s="5"/>
      <c r="G519" s="5"/>
      <c r="L519" s="7"/>
      <c r="M519" s="2"/>
    </row>
    <row r="520" spans="6:13" x14ac:dyDescent="0.25">
      <c r="F520" s="5"/>
      <c r="G520" s="5"/>
      <c r="L520" s="7"/>
      <c r="M520" s="2"/>
    </row>
    <row r="521" spans="6:13" x14ac:dyDescent="0.25">
      <c r="F521" s="5"/>
      <c r="G521" s="5"/>
      <c r="L521" s="7"/>
      <c r="M521" s="2"/>
    </row>
    <row r="522" spans="6:13" x14ac:dyDescent="0.25">
      <c r="F522" s="5"/>
      <c r="G522" s="5"/>
      <c r="L522" s="7"/>
      <c r="M522" s="2"/>
    </row>
    <row r="523" spans="6:13" x14ac:dyDescent="0.25">
      <c r="F523" s="5"/>
      <c r="G523" s="5"/>
      <c r="L523" s="7"/>
      <c r="M523" s="2"/>
    </row>
    <row r="524" spans="6:13" x14ac:dyDescent="0.25">
      <c r="F524" s="5"/>
      <c r="G524" s="5"/>
      <c r="L524" s="7"/>
      <c r="M524" s="2"/>
    </row>
    <row r="525" spans="6:13" x14ac:dyDescent="0.25">
      <c r="F525" s="5"/>
      <c r="G525" s="5"/>
      <c r="L525" s="7"/>
      <c r="M525" s="2"/>
    </row>
    <row r="526" spans="6:13" x14ac:dyDescent="0.25">
      <c r="F526" s="5"/>
      <c r="G526" s="5"/>
      <c r="L526" s="7"/>
      <c r="M526" s="2"/>
    </row>
    <row r="527" spans="6:13" x14ac:dyDescent="0.25">
      <c r="F527" s="5"/>
      <c r="G527" s="5"/>
      <c r="L527" s="7"/>
      <c r="M527" s="2"/>
    </row>
    <row r="528" spans="6:13" x14ac:dyDescent="0.25">
      <c r="F528" s="5"/>
      <c r="G528" s="5"/>
      <c r="L528" s="7"/>
      <c r="M528" s="2"/>
    </row>
    <row r="529" spans="6:13" x14ac:dyDescent="0.25">
      <c r="F529" s="5"/>
      <c r="G529" s="5"/>
      <c r="L529" s="7"/>
      <c r="M529" s="2"/>
    </row>
    <row r="530" spans="6:13" x14ac:dyDescent="0.25">
      <c r="F530" s="5"/>
      <c r="G530" s="5"/>
      <c r="L530" s="7"/>
      <c r="M530" s="2"/>
    </row>
    <row r="531" spans="6:13" x14ac:dyDescent="0.25">
      <c r="F531" s="5"/>
      <c r="G531" s="5"/>
      <c r="L531" s="7"/>
      <c r="M531" s="2"/>
    </row>
    <row r="532" spans="6:13" x14ac:dyDescent="0.25">
      <c r="F532" s="5"/>
      <c r="G532" s="5"/>
      <c r="L532" s="7"/>
      <c r="M532" s="2"/>
    </row>
    <row r="533" spans="6:13" x14ac:dyDescent="0.25">
      <c r="F533" s="5"/>
      <c r="G533" s="5"/>
      <c r="L533" s="7"/>
      <c r="M533" s="2"/>
    </row>
    <row r="534" spans="6:13" x14ac:dyDescent="0.25">
      <c r="F534" s="5"/>
      <c r="G534" s="5"/>
      <c r="L534" s="7"/>
      <c r="M534" s="2"/>
    </row>
    <row r="535" spans="6:13" x14ac:dyDescent="0.25">
      <c r="F535" s="5"/>
      <c r="G535" s="5"/>
      <c r="L535" s="7"/>
      <c r="M535" s="2"/>
    </row>
    <row r="536" spans="6:13" x14ac:dyDescent="0.25">
      <c r="F536" s="5"/>
      <c r="G536" s="5"/>
      <c r="L536" s="7"/>
      <c r="M536" s="2"/>
    </row>
    <row r="537" spans="6:13" x14ac:dyDescent="0.25">
      <c r="F537" s="5"/>
      <c r="G537" s="5"/>
      <c r="L537" s="7"/>
      <c r="M537" s="2"/>
    </row>
    <row r="538" spans="6:13" x14ac:dyDescent="0.25">
      <c r="F538" s="5"/>
      <c r="G538" s="5"/>
      <c r="L538" s="7"/>
      <c r="M538" s="2"/>
    </row>
    <row r="539" spans="6:13" x14ac:dyDescent="0.25">
      <c r="F539" s="5"/>
      <c r="G539" s="5"/>
      <c r="L539" s="7"/>
      <c r="M539" s="2"/>
    </row>
    <row r="540" spans="6:13" x14ac:dyDescent="0.25">
      <c r="F540" s="5"/>
      <c r="G540" s="5"/>
      <c r="L540" s="7"/>
      <c r="M540" s="2"/>
    </row>
    <row r="541" spans="6:13" x14ac:dyDescent="0.25">
      <c r="F541" s="5"/>
      <c r="G541" s="5"/>
      <c r="L541" s="7"/>
      <c r="M541" s="2"/>
    </row>
    <row r="542" spans="6:13" x14ac:dyDescent="0.25">
      <c r="F542" s="5"/>
      <c r="G542" s="5"/>
      <c r="L542" s="7"/>
      <c r="M542" s="2"/>
    </row>
    <row r="543" spans="6:13" x14ac:dyDescent="0.25">
      <c r="F543" s="5"/>
      <c r="G543" s="5"/>
      <c r="L543" s="7"/>
      <c r="M543" s="2"/>
    </row>
    <row r="544" spans="6:13" x14ac:dyDescent="0.25">
      <c r="F544" s="5"/>
      <c r="G544" s="5"/>
      <c r="L544" s="7"/>
      <c r="M544" s="2"/>
    </row>
    <row r="545" spans="6:13" x14ac:dyDescent="0.25">
      <c r="F545" s="5"/>
      <c r="G545" s="5"/>
      <c r="L545" s="7"/>
      <c r="M545" s="2"/>
    </row>
    <row r="546" spans="6:13" x14ac:dyDescent="0.25">
      <c r="F546" s="5"/>
      <c r="G546" s="5"/>
      <c r="L546" s="7"/>
      <c r="M546" s="2"/>
    </row>
    <row r="547" spans="6:13" x14ac:dyDescent="0.25">
      <c r="F547" s="5"/>
      <c r="G547" s="5"/>
      <c r="L547" s="7"/>
      <c r="M547" s="2"/>
    </row>
    <row r="548" spans="6:13" x14ac:dyDescent="0.25">
      <c r="F548" s="5"/>
      <c r="G548" s="5"/>
      <c r="L548" s="7"/>
      <c r="M548" s="2"/>
    </row>
    <row r="549" spans="6:13" x14ac:dyDescent="0.25">
      <c r="F549" s="5"/>
      <c r="G549" s="5"/>
      <c r="L549" s="7"/>
      <c r="M549" s="2"/>
    </row>
    <row r="550" spans="6:13" x14ac:dyDescent="0.25">
      <c r="F550" s="5"/>
      <c r="G550" s="5"/>
      <c r="L550" s="7"/>
      <c r="M550" s="2"/>
    </row>
    <row r="551" spans="6:13" x14ac:dyDescent="0.25">
      <c r="F551" s="5"/>
      <c r="G551" s="5"/>
      <c r="L551" s="7"/>
      <c r="M551" s="2"/>
    </row>
    <row r="552" spans="6:13" x14ac:dyDescent="0.25">
      <c r="F552" s="5"/>
      <c r="G552" s="5"/>
      <c r="L552" s="7"/>
      <c r="M552" s="2"/>
    </row>
    <row r="553" spans="6:13" x14ac:dyDescent="0.25">
      <c r="F553" s="5"/>
      <c r="G553" s="5"/>
      <c r="L553" s="7"/>
      <c r="M553" s="2"/>
    </row>
    <row r="554" spans="6:13" x14ac:dyDescent="0.25">
      <c r="F554" s="5"/>
      <c r="G554" s="5"/>
      <c r="L554" s="7"/>
      <c r="M554" s="2"/>
    </row>
    <row r="555" spans="6:13" x14ac:dyDescent="0.25">
      <c r="F555" s="5"/>
      <c r="G555" s="5"/>
      <c r="L555" s="7"/>
      <c r="M555" s="2"/>
    </row>
    <row r="556" spans="6:13" x14ac:dyDescent="0.25">
      <c r="F556" s="5"/>
      <c r="G556" s="5"/>
      <c r="L556" s="7"/>
      <c r="M556" s="2"/>
    </row>
    <row r="557" spans="6:13" x14ac:dyDescent="0.25">
      <c r="F557" s="5"/>
      <c r="G557" s="5"/>
      <c r="L557" s="7"/>
      <c r="M557" s="2"/>
    </row>
    <row r="558" spans="6:13" x14ac:dyDescent="0.25">
      <c r="F558" s="5"/>
      <c r="G558" s="5"/>
      <c r="L558" s="7"/>
      <c r="M558" s="2"/>
    </row>
    <row r="559" spans="6:13" x14ac:dyDescent="0.25">
      <c r="F559" s="5"/>
      <c r="G559" s="5"/>
      <c r="L559" s="7"/>
      <c r="M559" s="2"/>
    </row>
    <row r="560" spans="6:13" x14ac:dyDescent="0.25">
      <c r="F560" s="5"/>
      <c r="G560" s="5"/>
      <c r="L560" s="7"/>
      <c r="M560" s="2"/>
    </row>
    <row r="561" spans="6:13" x14ac:dyDescent="0.25">
      <c r="F561" s="5"/>
      <c r="G561" s="5"/>
      <c r="L561" s="7"/>
      <c r="M561" s="2"/>
    </row>
    <row r="562" spans="6:13" x14ac:dyDescent="0.25">
      <c r="F562" s="5"/>
      <c r="G562" s="5"/>
      <c r="L562" s="7"/>
      <c r="M562" s="2"/>
    </row>
    <row r="563" spans="6:13" x14ac:dyDescent="0.25">
      <c r="F563" s="5"/>
      <c r="G563" s="5"/>
      <c r="L563" s="7"/>
      <c r="M563" s="2"/>
    </row>
    <row r="564" spans="6:13" x14ac:dyDescent="0.25">
      <c r="F564" s="5"/>
      <c r="G564" s="5"/>
      <c r="L564" s="7"/>
      <c r="M564" s="2"/>
    </row>
    <row r="565" spans="6:13" x14ac:dyDescent="0.25">
      <c r="F565" s="5"/>
      <c r="G565" s="5"/>
      <c r="L565" s="7"/>
      <c r="M565" s="2"/>
    </row>
    <row r="566" spans="6:13" x14ac:dyDescent="0.25">
      <c r="F566" s="5"/>
      <c r="G566" s="5"/>
      <c r="L566" s="7"/>
      <c r="M566" s="2"/>
    </row>
    <row r="567" spans="6:13" x14ac:dyDescent="0.25">
      <c r="F567" s="5"/>
      <c r="G567" s="5"/>
      <c r="L567" s="7"/>
      <c r="M567" s="2"/>
    </row>
    <row r="568" spans="6:13" x14ac:dyDescent="0.25">
      <c r="F568" s="5"/>
      <c r="G568" s="5"/>
      <c r="L568" s="7"/>
      <c r="M568" s="2"/>
    </row>
    <row r="569" spans="6:13" x14ac:dyDescent="0.25">
      <c r="F569" s="5"/>
      <c r="G569" s="5"/>
      <c r="L569" s="7"/>
      <c r="M569" s="2"/>
    </row>
    <row r="570" spans="6:13" x14ac:dyDescent="0.25">
      <c r="F570" s="5"/>
      <c r="G570" s="5"/>
      <c r="L570" s="7"/>
      <c r="M570" s="2"/>
    </row>
    <row r="571" spans="6:13" x14ac:dyDescent="0.25">
      <c r="F571" s="5"/>
      <c r="G571" s="5"/>
      <c r="L571" s="7"/>
      <c r="M571" s="2"/>
    </row>
    <row r="572" spans="6:13" x14ac:dyDescent="0.25">
      <c r="F572" s="5"/>
      <c r="G572" s="5"/>
      <c r="L572" s="7"/>
      <c r="M572" s="2"/>
    </row>
    <row r="573" spans="6:13" x14ac:dyDescent="0.25">
      <c r="F573" s="5"/>
      <c r="G573" s="5"/>
      <c r="L573" s="7"/>
      <c r="M573" s="2"/>
    </row>
    <row r="574" spans="6:13" x14ac:dyDescent="0.25">
      <c r="F574" s="5"/>
      <c r="G574" s="5"/>
      <c r="L574" s="7"/>
      <c r="M574" s="2"/>
    </row>
    <row r="575" spans="6:13" x14ac:dyDescent="0.25">
      <c r="F575" s="5"/>
      <c r="G575" s="5"/>
      <c r="L575" s="7"/>
      <c r="M575" s="2"/>
    </row>
    <row r="576" spans="6:13" x14ac:dyDescent="0.25">
      <c r="F576" s="5"/>
      <c r="G576" s="5"/>
      <c r="L576" s="7"/>
      <c r="M576" s="2"/>
    </row>
    <row r="577" spans="6:13" x14ac:dyDescent="0.25">
      <c r="F577" s="5"/>
      <c r="G577" s="5"/>
      <c r="L577" s="7"/>
      <c r="M577" s="2"/>
    </row>
    <row r="578" spans="6:13" x14ac:dyDescent="0.25">
      <c r="F578" s="5"/>
      <c r="G578" s="5"/>
      <c r="L578" s="7"/>
      <c r="M578" s="2"/>
    </row>
    <row r="579" spans="6:13" x14ac:dyDescent="0.25">
      <c r="F579" s="5"/>
      <c r="G579" s="5"/>
      <c r="L579" s="7"/>
      <c r="M579" s="2"/>
    </row>
    <row r="580" spans="6:13" x14ac:dyDescent="0.25">
      <c r="F580" s="5"/>
      <c r="G580" s="5"/>
      <c r="L580" s="7"/>
      <c r="M580" s="2"/>
    </row>
    <row r="581" spans="6:13" x14ac:dyDescent="0.25">
      <c r="F581" s="5"/>
      <c r="G581" s="5"/>
      <c r="L581" s="7"/>
      <c r="M581" s="2"/>
    </row>
    <row r="582" spans="6:13" x14ac:dyDescent="0.25">
      <c r="F582" s="5"/>
      <c r="G582" s="5"/>
      <c r="L582" s="7"/>
      <c r="M582" s="2"/>
    </row>
    <row r="583" spans="6:13" x14ac:dyDescent="0.25">
      <c r="F583" s="5"/>
      <c r="G583" s="5"/>
      <c r="L583" s="7"/>
      <c r="M583" s="2"/>
    </row>
    <row r="584" spans="6:13" x14ac:dyDescent="0.25">
      <c r="F584" s="5"/>
      <c r="G584" s="5"/>
      <c r="L584" s="7"/>
      <c r="M584" s="2"/>
    </row>
    <row r="585" spans="6:13" x14ac:dyDescent="0.25">
      <c r="F585" s="5"/>
      <c r="G585" s="5"/>
      <c r="L585" s="7"/>
      <c r="M585" s="2"/>
    </row>
    <row r="586" spans="6:13" x14ac:dyDescent="0.25">
      <c r="F586" s="5"/>
      <c r="G586" s="5"/>
      <c r="L586" s="7"/>
      <c r="M586" s="2"/>
    </row>
    <row r="587" spans="6:13" x14ac:dyDescent="0.25">
      <c r="F587" s="5"/>
      <c r="G587" s="5"/>
      <c r="L587" s="7"/>
      <c r="M587" s="2"/>
    </row>
    <row r="588" spans="6:13" x14ac:dyDescent="0.25">
      <c r="F588" s="5"/>
      <c r="G588" s="5"/>
      <c r="L588" s="7"/>
      <c r="M588" s="2"/>
    </row>
    <row r="589" spans="6:13" x14ac:dyDescent="0.25">
      <c r="F589" s="5"/>
      <c r="G589" s="5"/>
      <c r="L589" s="7"/>
      <c r="M589" s="2"/>
    </row>
    <row r="590" spans="6:13" x14ac:dyDescent="0.25">
      <c r="F590" s="5"/>
      <c r="G590" s="5"/>
      <c r="L590" s="7"/>
      <c r="M590" s="2"/>
    </row>
    <row r="591" spans="6:13" x14ac:dyDescent="0.25">
      <c r="F591" s="5"/>
      <c r="G591" s="5"/>
      <c r="L591" s="7"/>
      <c r="M591" s="2"/>
    </row>
    <row r="592" spans="6:13" x14ac:dyDescent="0.25">
      <c r="F592" s="5"/>
      <c r="G592" s="5"/>
      <c r="L592" s="7"/>
      <c r="M592" s="2"/>
    </row>
    <row r="593" spans="6:13" x14ac:dyDescent="0.25">
      <c r="F593" s="5"/>
      <c r="G593" s="5"/>
      <c r="L593" s="7"/>
      <c r="M593" s="2"/>
    </row>
    <row r="594" spans="6:13" x14ac:dyDescent="0.25">
      <c r="F594" s="5"/>
      <c r="G594" s="5"/>
      <c r="L594" s="7"/>
      <c r="M594" s="2"/>
    </row>
    <row r="595" spans="6:13" x14ac:dyDescent="0.25">
      <c r="F595" s="5"/>
      <c r="G595" s="5"/>
      <c r="L595" s="7"/>
      <c r="M595" s="2"/>
    </row>
    <row r="596" spans="6:13" x14ac:dyDescent="0.25">
      <c r="F596" s="5"/>
      <c r="G596" s="5"/>
      <c r="L596" s="7"/>
      <c r="M596" s="2"/>
    </row>
    <row r="597" spans="6:13" x14ac:dyDescent="0.25">
      <c r="F597" s="5"/>
      <c r="G597" s="5"/>
      <c r="L597" s="7"/>
      <c r="M597" s="2"/>
    </row>
    <row r="598" spans="6:13" x14ac:dyDescent="0.25">
      <c r="F598" s="5"/>
      <c r="G598" s="5"/>
      <c r="L598" s="7"/>
      <c r="M598" s="2"/>
    </row>
    <row r="599" spans="6:13" x14ac:dyDescent="0.25">
      <c r="F599" s="5"/>
      <c r="G599" s="5"/>
      <c r="L599" s="7"/>
      <c r="M599" s="2"/>
    </row>
    <row r="600" spans="6:13" x14ac:dyDescent="0.25">
      <c r="F600" s="5"/>
      <c r="G600" s="5"/>
      <c r="L600" s="7"/>
      <c r="M600" s="2"/>
    </row>
    <row r="601" spans="6:13" x14ac:dyDescent="0.25">
      <c r="F601" s="5"/>
      <c r="G601" s="5"/>
      <c r="L601" s="7"/>
      <c r="M601" s="2"/>
    </row>
    <row r="602" spans="6:13" x14ac:dyDescent="0.25">
      <c r="F602" s="5"/>
      <c r="G602" s="5"/>
      <c r="L602" s="7"/>
      <c r="M602" s="2"/>
    </row>
    <row r="603" spans="6:13" x14ac:dyDescent="0.25">
      <c r="F603" s="5"/>
      <c r="G603" s="5"/>
      <c r="L603" s="7"/>
      <c r="M603" s="2"/>
    </row>
    <row r="604" spans="6:13" x14ac:dyDescent="0.25">
      <c r="F604" s="5"/>
      <c r="G604" s="5"/>
      <c r="L604" s="7"/>
      <c r="M604" s="2"/>
    </row>
    <row r="605" spans="6:13" x14ac:dyDescent="0.25">
      <c r="F605" s="5"/>
      <c r="G605" s="5"/>
      <c r="L605" s="7"/>
      <c r="M605" s="2"/>
    </row>
    <row r="606" spans="6:13" x14ac:dyDescent="0.25">
      <c r="F606" s="5"/>
      <c r="G606" s="5"/>
      <c r="L606" s="7"/>
      <c r="M606" s="2"/>
    </row>
    <row r="607" spans="6:13" x14ac:dyDescent="0.25">
      <c r="F607" s="5"/>
      <c r="G607" s="5"/>
      <c r="L607" s="7"/>
      <c r="M607" s="2"/>
    </row>
    <row r="608" spans="6:13" x14ac:dyDescent="0.25">
      <c r="F608" s="5"/>
      <c r="G608" s="5"/>
      <c r="L608" s="7"/>
      <c r="M608" s="2"/>
    </row>
    <row r="609" spans="6:13" x14ac:dyDescent="0.25">
      <c r="F609" s="5"/>
      <c r="G609" s="5"/>
      <c r="L609" s="7"/>
      <c r="M609" s="2"/>
    </row>
    <row r="610" spans="6:13" x14ac:dyDescent="0.25">
      <c r="F610" s="5"/>
      <c r="G610" s="5"/>
      <c r="L610" s="7"/>
      <c r="M610" s="2"/>
    </row>
    <row r="611" spans="6:13" x14ac:dyDescent="0.25">
      <c r="F611" s="5"/>
      <c r="G611" s="5"/>
      <c r="L611" s="7"/>
      <c r="M611" s="2"/>
    </row>
    <row r="612" spans="6:13" x14ac:dyDescent="0.25">
      <c r="F612" s="5"/>
      <c r="G612" s="5"/>
      <c r="L612" s="7"/>
      <c r="M612" s="2"/>
    </row>
    <row r="613" spans="6:13" x14ac:dyDescent="0.25">
      <c r="F613" s="5"/>
      <c r="G613" s="5"/>
      <c r="L613" s="7"/>
      <c r="M613" s="2"/>
    </row>
    <row r="614" spans="6:13" x14ac:dyDescent="0.25">
      <c r="F614" s="5"/>
      <c r="G614" s="5"/>
      <c r="L614" s="7"/>
      <c r="M614" s="2"/>
    </row>
    <row r="615" spans="6:13" x14ac:dyDescent="0.25">
      <c r="F615" s="5"/>
      <c r="G615" s="5"/>
      <c r="L615" s="7"/>
      <c r="M615" s="2"/>
    </row>
    <row r="616" spans="6:13" x14ac:dyDescent="0.25">
      <c r="F616" s="5"/>
      <c r="G616" s="5"/>
      <c r="L616" s="7"/>
      <c r="M616" s="2"/>
    </row>
    <row r="617" spans="6:13" x14ac:dyDescent="0.25">
      <c r="F617" s="5"/>
      <c r="G617" s="5"/>
      <c r="L617" s="7"/>
      <c r="M617" s="2"/>
    </row>
    <row r="618" spans="6:13" x14ac:dyDescent="0.25">
      <c r="F618" s="5"/>
      <c r="G618" s="5"/>
      <c r="L618" s="7"/>
      <c r="M618" s="2"/>
    </row>
    <row r="619" spans="6:13" x14ac:dyDescent="0.25">
      <c r="F619" s="5"/>
      <c r="G619" s="5"/>
      <c r="L619" s="7"/>
      <c r="M619" s="2"/>
    </row>
    <row r="620" spans="6:13" x14ac:dyDescent="0.25">
      <c r="F620" s="5"/>
      <c r="G620" s="5"/>
      <c r="L620" s="7"/>
      <c r="M620" s="2"/>
    </row>
    <row r="621" spans="6:13" x14ac:dyDescent="0.25">
      <c r="F621" s="5"/>
      <c r="G621" s="5"/>
      <c r="L621" s="7"/>
      <c r="M621" s="2"/>
    </row>
    <row r="622" spans="6:13" x14ac:dyDescent="0.25">
      <c r="F622" s="5"/>
      <c r="G622" s="5"/>
      <c r="L622" s="7"/>
      <c r="M622" s="2"/>
    </row>
    <row r="623" spans="6:13" x14ac:dyDescent="0.25">
      <c r="F623" s="5"/>
      <c r="G623" s="5"/>
      <c r="L623" s="7"/>
      <c r="M623" s="2"/>
    </row>
    <row r="624" spans="6:13" x14ac:dyDescent="0.25">
      <c r="F624" s="5"/>
      <c r="G624" s="5"/>
      <c r="L624" s="7"/>
      <c r="M624" s="2"/>
    </row>
    <row r="625" spans="6:13" x14ac:dyDescent="0.25">
      <c r="F625" s="5"/>
      <c r="G625" s="5"/>
      <c r="L625" s="7"/>
      <c r="M625" s="2"/>
    </row>
    <row r="626" spans="6:13" x14ac:dyDescent="0.25">
      <c r="F626" s="5"/>
      <c r="G626" s="5"/>
      <c r="L626" s="7"/>
      <c r="M626" s="2"/>
    </row>
    <row r="627" spans="6:13" x14ac:dyDescent="0.25">
      <c r="F627" s="5"/>
      <c r="G627" s="5"/>
      <c r="L627" s="7"/>
      <c r="M627" s="2"/>
    </row>
    <row r="628" spans="6:13" x14ac:dyDescent="0.25">
      <c r="F628" s="5"/>
      <c r="G628" s="5"/>
      <c r="L628" s="7"/>
      <c r="M628" s="2"/>
    </row>
    <row r="629" spans="6:13" x14ac:dyDescent="0.25">
      <c r="F629" s="5"/>
      <c r="G629" s="5"/>
      <c r="L629" s="7"/>
      <c r="M629" s="2"/>
    </row>
    <row r="630" spans="6:13" x14ac:dyDescent="0.25">
      <c r="F630" s="5"/>
      <c r="G630" s="5"/>
      <c r="L630" s="7"/>
      <c r="M630" s="2"/>
    </row>
    <row r="631" spans="6:13" x14ac:dyDescent="0.25">
      <c r="F631" s="5"/>
      <c r="G631" s="5"/>
      <c r="L631" s="7"/>
      <c r="M631" s="2"/>
    </row>
    <row r="632" spans="6:13" x14ac:dyDescent="0.25">
      <c r="F632" s="5"/>
      <c r="G632" s="5"/>
      <c r="L632" s="7"/>
      <c r="M632" s="2"/>
    </row>
    <row r="633" spans="6:13" x14ac:dyDescent="0.25">
      <c r="F633" s="5"/>
      <c r="G633" s="5"/>
      <c r="L633" s="7"/>
      <c r="M633" s="2"/>
    </row>
    <row r="634" spans="6:13" x14ac:dyDescent="0.25">
      <c r="F634" s="5"/>
      <c r="G634" s="5"/>
      <c r="L634" s="7"/>
      <c r="M634" s="2"/>
    </row>
    <row r="635" spans="6:13" x14ac:dyDescent="0.25">
      <c r="F635" s="5"/>
      <c r="G635" s="5"/>
      <c r="L635" s="7"/>
      <c r="M635" s="2"/>
    </row>
    <row r="636" spans="6:13" x14ac:dyDescent="0.25">
      <c r="F636" s="5"/>
      <c r="G636" s="5"/>
      <c r="L636" s="7"/>
      <c r="M636" s="2"/>
    </row>
    <row r="637" spans="6:13" x14ac:dyDescent="0.25">
      <c r="F637" s="5"/>
      <c r="G637" s="5"/>
      <c r="L637" s="7"/>
      <c r="M637" s="2"/>
    </row>
    <row r="638" spans="6:13" x14ac:dyDescent="0.25">
      <c r="F638" s="5"/>
      <c r="G638" s="5"/>
      <c r="L638" s="7"/>
      <c r="M638" s="2"/>
    </row>
    <row r="639" spans="6:13" x14ac:dyDescent="0.25">
      <c r="F639" s="5"/>
      <c r="G639" s="5"/>
      <c r="L639" s="7"/>
      <c r="M639" s="2"/>
    </row>
    <row r="640" spans="6:13" x14ac:dyDescent="0.25">
      <c r="F640" s="5"/>
      <c r="G640" s="5"/>
      <c r="L640" s="7"/>
      <c r="M640" s="2"/>
    </row>
    <row r="641" spans="6:13" x14ac:dyDescent="0.25">
      <c r="F641" s="5"/>
      <c r="G641" s="5"/>
      <c r="L641" s="7"/>
      <c r="M641" s="2"/>
    </row>
    <row r="642" spans="6:13" x14ac:dyDescent="0.25">
      <c r="F642" s="5"/>
      <c r="G642" s="5"/>
      <c r="L642" s="7"/>
      <c r="M642" s="2"/>
    </row>
    <row r="643" spans="6:13" x14ac:dyDescent="0.25">
      <c r="F643" s="5"/>
      <c r="G643" s="5"/>
      <c r="L643" s="7"/>
      <c r="M643" s="2"/>
    </row>
    <row r="644" spans="6:13" x14ac:dyDescent="0.25">
      <c r="F644" s="5"/>
      <c r="G644" s="5"/>
      <c r="L644" s="7"/>
      <c r="M644" s="2"/>
    </row>
    <row r="645" spans="6:13" x14ac:dyDescent="0.25">
      <c r="F645" s="5"/>
      <c r="G645" s="5"/>
      <c r="L645" s="7"/>
      <c r="M645" s="2"/>
    </row>
    <row r="646" spans="6:13" x14ac:dyDescent="0.25">
      <c r="F646" s="5"/>
      <c r="G646" s="5"/>
      <c r="L646" s="7"/>
      <c r="M646" s="2"/>
    </row>
    <row r="647" spans="6:13" x14ac:dyDescent="0.25">
      <c r="F647" s="5"/>
      <c r="G647" s="5"/>
      <c r="L647" s="7"/>
      <c r="M647" s="2"/>
    </row>
    <row r="648" spans="6:13" x14ac:dyDescent="0.25">
      <c r="F648" s="5"/>
      <c r="G648" s="5"/>
      <c r="L648" s="7"/>
      <c r="M648" s="2"/>
    </row>
    <row r="649" spans="6:13" x14ac:dyDescent="0.25">
      <c r="F649" s="5"/>
      <c r="G649" s="5"/>
      <c r="L649" s="7"/>
      <c r="M649" s="2"/>
    </row>
    <row r="650" spans="6:13" x14ac:dyDescent="0.25">
      <c r="F650" s="5"/>
      <c r="G650" s="5"/>
      <c r="L650" s="7"/>
      <c r="M650" s="2"/>
    </row>
    <row r="651" spans="6:13" x14ac:dyDescent="0.25">
      <c r="F651" s="5"/>
      <c r="G651" s="5"/>
      <c r="L651" s="7"/>
      <c r="M651" s="2"/>
    </row>
    <row r="652" spans="6:13" x14ac:dyDescent="0.25">
      <c r="F652" s="5"/>
      <c r="G652" s="5"/>
      <c r="L652" s="7"/>
      <c r="M652" s="2"/>
    </row>
    <row r="653" spans="6:13" x14ac:dyDescent="0.25">
      <c r="F653" s="5"/>
      <c r="G653" s="5"/>
      <c r="L653" s="7"/>
      <c r="M653" s="2"/>
    </row>
    <row r="654" spans="6:13" x14ac:dyDescent="0.25">
      <c r="F654" s="5"/>
      <c r="G654" s="5"/>
      <c r="L654" s="7"/>
      <c r="M654" s="2"/>
    </row>
    <row r="655" spans="6:13" x14ac:dyDescent="0.25">
      <c r="F655" s="5"/>
      <c r="G655" s="5"/>
      <c r="L655" s="7"/>
      <c r="M655" s="2"/>
    </row>
    <row r="656" spans="6:13" x14ac:dyDescent="0.25">
      <c r="F656" s="5"/>
      <c r="G656" s="5"/>
      <c r="L656" s="7"/>
      <c r="M656" s="2"/>
    </row>
    <row r="657" spans="6:13" x14ac:dyDescent="0.25">
      <c r="F657" s="5"/>
      <c r="G657" s="5"/>
      <c r="L657" s="7"/>
      <c r="M657" s="2"/>
    </row>
    <row r="658" spans="6:13" x14ac:dyDescent="0.25">
      <c r="F658" s="5"/>
      <c r="G658" s="5"/>
      <c r="L658" s="7"/>
      <c r="M658" s="2"/>
    </row>
    <row r="659" spans="6:13" x14ac:dyDescent="0.25">
      <c r="F659" s="5"/>
      <c r="G659" s="5"/>
      <c r="L659" s="7"/>
      <c r="M659" s="2"/>
    </row>
    <row r="660" spans="6:13" x14ac:dyDescent="0.25">
      <c r="F660" s="5"/>
      <c r="G660" s="5"/>
      <c r="L660" s="7"/>
      <c r="M660" s="2"/>
    </row>
    <row r="661" spans="6:13" x14ac:dyDescent="0.25">
      <c r="F661" s="5"/>
      <c r="G661" s="5"/>
      <c r="L661" s="7"/>
      <c r="M661" s="2"/>
    </row>
    <row r="662" spans="6:13" x14ac:dyDescent="0.25">
      <c r="F662" s="5"/>
      <c r="G662" s="5"/>
      <c r="L662" s="7"/>
      <c r="M662" s="2"/>
    </row>
    <row r="663" spans="6:13" x14ac:dyDescent="0.25">
      <c r="F663" s="5"/>
      <c r="G663" s="5"/>
      <c r="L663" s="7"/>
      <c r="M663" s="2"/>
    </row>
    <row r="664" spans="6:13" x14ac:dyDescent="0.25">
      <c r="F664" s="5"/>
      <c r="G664" s="5"/>
      <c r="L664" s="7"/>
      <c r="M664" s="2"/>
    </row>
    <row r="665" spans="6:13" x14ac:dyDescent="0.25">
      <c r="F665" s="5"/>
      <c r="G665" s="5"/>
      <c r="L665" s="7"/>
      <c r="M665" s="2"/>
    </row>
    <row r="666" spans="6:13" x14ac:dyDescent="0.25">
      <c r="F666" s="5"/>
      <c r="G666" s="5"/>
      <c r="L666" s="7"/>
      <c r="M666" s="2"/>
    </row>
    <row r="667" spans="6:13" x14ac:dyDescent="0.25">
      <c r="F667" s="5"/>
      <c r="G667" s="5"/>
      <c r="L667" s="7"/>
      <c r="M667" s="2"/>
    </row>
    <row r="668" spans="6:13" x14ac:dyDescent="0.25">
      <c r="F668" s="5"/>
      <c r="G668" s="5"/>
      <c r="L668" s="7"/>
      <c r="M668" s="2"/>
    </row>
    <row r="669" spans="6:13" x14ac:dyDescent="0.25">
      <c r="F669" s="5"/>
      <c r="G669" s="5"/>
      <c r="L669" s="7"/>
      <c r="M669" s="2"/>
    </row>
    <row r="670" spans="6:13" x14ac:dyDescent="0.25">
      <c r="F670" s="5"/>
      <c r="G670" s="5"/>
      <c r="L670" s="7"/>
      <c r="M670" s="2"/>
    </row>
    <row r="671" spans="6:13" x14ac:dyDescent="0.25">
      <c r="F671" s="5"/>
      <c r="G671" s="5"/>
      <c r="L671" s="7"/>
      <c r="M671" s="2"/>
    </row>
    <row r="672" spans="6:13" x14ac:dyDescent="0.25">
      <c r="F672" s="5"/>
      <c r="G672" s="5"/>
      <c r="L672" s="7"/>
      <c r="M672" s="2"/>
    </row>
    <row r="673" spans="6:13" x14ac:dyDescent="0.25">
      <c r="F673" s="5"/>
      <c r="G673" s="5"/>
      <c r="L673" s="7"/>
      <c r="M673" s="2"/>
    </row>
    <row r="674" spans="6:13" x14ac:dyDescent="0.25">
      <c r="F674" s="5"/>
      <c r="G674" s="5"/>
      <c r="L674" s="7"/>
      <c r="M674" s="2"/>
    </row>
    <row r="675" spans="6:13" x14ac:dyDescent="0.25">
      <c r="F675" s="5"/>
      <c r="G675" s="5"/>
      <c r="L675" s="7"/>
      <c r="M675" s="2"/>
    </row>
    <row r="676" spans="6:13" x14ac:dyDescent="0.25">
      <c r="F676" s="5"/>
      <c r="G676" s="5"/>
      <c r="L676" s="7"/>
      <c r="M676" s="2"/>
    </row>
    <row r="677" spans="6:13" x14ac:dyDescent="0.25">
      <c r="F677" s="5"/>
      <c r="G677" s="5"/>
      <c r="L677" s="7"/>
      <c r="M677" s="2"/>
    </row>
    <row r="678" spans="6:13" x14ac:dyDescent="0.25">
      <c r="F678" s="5"/>
      <c r="G678" s="5"/>
      <c r="L678" s="7"/>
      <c r="M678" s="2"/>
    </row>
    <row r="679" spans="6:13" x14ac:dyDescent="0.25">
      <c r="F679" s="5"/>
      <c r="G679" s="5"/>
      <c r="L679" s="7"/>
      <c r="M679" s="2"/>
    </row>
    <row r="680" spans="6:13" x14ac:dyDescent="0.25">
      <c r="F680" s="5"/>
      <c r="G680" s="5"/>
      <c r="L680" s="7"/>
      <c r="M680" s="2"/>
    </row>
    <row r="681" spans="6:13" x14ac:dyDescent="0.25">
      <c r="F681" s="5"/>
      <c r="G681" s="5"/>
      <c r="L681" s="7"/>
      <c r="M681" s="2"/>
    </row>
    <row r="682" spans="6:13" x14ac:dyDescent="0.25">
      <c r="F682" s="5"/>
      <c r="G682" s="5"/>
      <c r="L682" s="7"/>
      <c r="M682" s="2"/>
    </row>
    <row r="683" spans="6:13" x14ac:dyDescent="0.25">
      <c r="F683" s="5"/>
      <c r="G683" s="5"/>
      <c r="L683" s="7"/>
      <c r="M683" s="2"/>
    </row>
    <row r="684" spans="6:13" x14ac:dyDescent="0.25">
      <c r="F684" s="5"/>
      <c r="G684" s="5"/>
      <c r="L684" s="7"/>
      <c r="M684" s="2"/>
    </row>
    <row r="685" spans="6:13" x14ac:dyDescent="0.25">
      <c r="F685" s="5"/>
      <c r="G685" s="5"/>
      <c r="L685" s="7"/>
      <c r="M685" s="2"/>
    </row>
    <row r="686" spans="6:13" x14ac:dyDescent="0.25">
      <c r="F686" s="5"/>
      <c r="G686" s="5"/>
      <c r="L686" s="7"/>
      <c r="M686" s="2"/>
    </row>
    <row r="687" spans="6:13" x14ac:dyDescent="0.25">
      <c r="F687" s="5"/>
      <c r="G687" s="5"/>
      <c r="L687" s="7"/>
      <c r="M687" s="2"/>
    </row>
    <row r="688" spans="6:13" x14ac:dyDescent="0.25">
      <c r="F688" s="5"/>
      <c r="G688" s="5"/>
      <c r="L688" s="7"/>
      <c r="M688" s="2"/>
    </row>
    <row r="689" spans="6:13" x14ac:dyDescent="0.25">
      <c r="F689" s="5"/>
      <c r="G689" s="5"/>
      <c r="L689" s="7"/>
      <c r="M689" s="2"/>
    </row>
    <row r="690" spans="6:13" x14ac:dyDescent="0.25">
      <c r="F690" s="5"/>
      <c r="G690" s="5"/>
      <c r="L690" s="7"/>
      <c r="M690" s="2"/>
    </row>
    <row r="691" spans="6:13" x14ac:dyDescent="0.25">
      <c r="F691" s="5"/>
      <c r="G691" s="5"/>
      <c r="L691" s="7"/>
      <c r="M691" s="2"/>
    </row>
    <row r="692" spans="6:13" x14ac:dyDescent="0.25">
      <c r="F692" s="5"/>
      <c r="G692" s="5"/>
      <c r="L692" s="7"/>
      <c r="M692" s="2"/>
    </row>
    <row r="693" spans="6:13" x14ac:dyDescent="0.25">
      <c r="F693" s="5"/>
      <c r="G693" s="5"/>
      <c r="L693" s="7"/>
      <c r="M693" s="2"/>
    </row>
    <row r="694" spans="6:13" x14ac:dyDescent="0.25">
      <c r="F694" s="5"/>
      <c r="G694" s="5"/>
      <c r="L694" s="7"/>
      <c r="M694" s="2"/>
    </row>
    <row r="695" spans="6:13" x14ac:dyDescent="0.25">
      <c r="F695" s="5"/>
      <c r="G695" s="5"/>
      <c r="L695" s="7"/>
      <c r="M695" s="2"/>
    </row>
    <row r="696" spans="6:13" x14ac:dyDescent="0.25">
      <c r="F696" s="5"/>
      <c r="G696" s="5"/>
      <c r="L696" s="7"/>
      <c r="M696" s="2"/>
    </row>
    <row r="697" spans="6:13" x14ac:dyDescent="0.25">
      <c r="F697" s="5"/>
      <c r="G697" s="5"/>
      <c r="L697" s="7"/>
      <c r="M697" s="2"/>
    </row>
    <row r="698" spans="6:13" x14ac:dyDescent="0.25">
      <c r="F698" s="5"/>
      <c r="G698" s="5"/>
      <c r="L698" s="7"/>
      <c r="M698" s="2"/>
    </row>
    <row r="699" spans="6:13" x14ac:dyDescent="0.25">
      <c r="F699" s="5"/>
      <c r="G699" s="5"/>
      <c r="L699" s="7"/>
      <c r="M699" s="2"/>
    </row>
    <row r="700" spans="6:13" x14ac:dyDescent="0.25">
      <c r="F700" s="5"/>
      <c r="G700" s="5"/>
      <c r="L700" s="7"/>
      <c r="M700" s="2"/>
    </row>
    <row r="701" spans="6:13" x14ac:dyDescent="0.25">
      <c r="F701" s="5"/>
      <c r="G701" s="5"/>
      <c r="L701" s="7"/>
      <c r="M701" s="2"/>
    </row>
    <row r="702" spans="6:13" x14ac:dyDescent="0.25">
      <c r="F702" s="5"/>
      <c r="G702" s="5"/>
      <c r="L702" s="7"/>
      <c r="M702" s="2"/>
    </row>
    <row r="703" spans="6:13" x14ac:dyDescent="0.25">
      <c r="F703" s="5"/>
      <c r="G703" s="5"/>
      <c r="L703" s="7"/>
      <c r="M703" s="2"/>
    </row>
    <row r="704" spans="6:13" x14ac:dyDescent="0.25">
      <c r="F704" s="5"/>
      <c r="G704" s="5"/>
      <c r="L704" s="7"/>
      <c r="M704" s="2"/>
    </row>
    <row r="705" spans="6:13" x14ac:dyDescent="0.25">
      <c r="F705" s="5"/>
      <c r="G705" s="5"/>
      <c r="L705" s="7"/>
      <c r="M705" s="2"/>
    </row>
    <row r="706" spans="6:13" x14ac:dyDescent="0.25">
      <c r="F706" s="5"/>
      <c r="G706" s="5"/>
      <c r="L706" s="7"/>
      <c r="M706" s="2"/>
    </row>
    <row r="707" spans="6:13" x14ac:dyDescent="0.25">
      <c r="F707" s="5"/>
      <c r="G707" s="5"/>
      <c r="L707" s="7"/>
      <c r="M707" s="2"/>
    </row>
    <row r="708" spans="6:13" x14ac:dyDescent="0.25">
      <c r="F708" s="5"/>
      <c r="G708" s="5"/>
      <c r="L708" s="7"/>
      <c r="M708" s="2"/>
    </row>
    <row r="709" spans="6:13" x14ac:dyDescent="0.25">
      <c r="F709" s="5"/>
      <c r="G709" s="5"/>
      <c r="L709" s="7"/>
      <c r="M709" s="2"/>
    </row>
    <row r="710" spans="6:13" x14ac:dyDescent="0.25">
      <c r="F710" s="5"/>
      <c r="G710" s="5"/>
      <c r="L710" s="7"/>
      <c r="M710" s="2"/>
    </row>
    <row r="711" spans="6:13" x14ac:dyDescent="0.25">
      <c r="F711" s="5"/>
      <c r="G711" s="5"/>
      <c r="L711" s="7"/>
      <c r="M711" s="2"/>
    </row>
    <row r="712" spans="6:13" x14ac:dyDescent="0.25">
      <c r="F712" s="5"/>
      <c r="G712" s="5"/>
      <c r="L712" s="7"/>
      <c r="M712" s="2"/>
    </row>
    <row r="713" spans="6:13" x14ac:dyDescent="0.25">
      <c r="F713" s="5"/>
      <c r="G713" s="5"/>
      <c r="L713" s="7"/>
      <c r="M713" s="2"/>
    </row>
    <row r="714" spans="6:13" x14ac:dyDescent="0.25">
      <c r="F714" s="5"/>
      <c r="G714" s="5"/>
      <c r="L714" s="7"/>
      <c r="M714" s="2"/>
    </row>
    <row r="715" spans="6:13" x14ac:dyDescent="0.25">
      <c r="F715" s="5"/>
      <c r="G715" s="5"/>
      <c r="L715" s="7"/>
      <c r="M715" s="2"/>
    </row>
    <row r="716" spans="6:13" x14ac:dyDescent="0.25">
      <c r="F716" s="5"/>
      <c r="G716" s="5"/>
      <c r="L716" s="7"/>
      <c r="M716" s="2"/>
    </row>
    <row r="717" spans="6:13" x14ac:dyDescent="0.25">
      <c r="F717" s="5"/>
      <c r="G717" s="5"/>
      <c r="L717" s="7"/>
      <c r="M717" s="2"/>
    </row>
    <row r="718" spans="6:13" x14ac:dyDescent="0.25">
      <c r="F718" s="5"/>
      <c r="G718" s="5"/>
      <c r="L718" s="7"/>
      <c r="M718" s="2"/>
    </row>
    <row r="719" spans="6:13" x14ac:dyDescent="0.25">
      <c r="F719" s="5"/>
      <c r="G719" s="5"/>
      <c r="L719" s="7"/>
      <c r="M719" s="2"/>
    </row>
    <row r="720" spans="6:13" x14ac:dyDescent="0.25">
      <c r="F720" s="5"/>
      <c r="G720" s="5"/>
      <c r="L720" s="7"/>
      <c r="M720" s="2"/>
    </row>
    <row r="721" spans="6:13" x14ac:dyDescent="0.25">
      <c r="F721" s="5"/>
      <c r="G721" s="5"/>
      <c r="L721" s="7"/>
      <c r="M721" s="2"/>
    </row>
    <row r="722" spans="6:13" x14ac:dyDescent="0.25">
      <c r="F722" s="5"/>
      <c r="G722" s="5"/>
      <c r="L722" s="7"/>
      <c r="M722" s="2"/>
    </row>
    <row r="723" spans="6:13" x14ac:dyDescent="0.25">
      <c r="F723" s="5"/>
      <c r="G723" s="5"/>
      <c r="L723" s="7"/>
      <c r="M723" s="2"/>
    </row>
    <row r="724" spans="6:13" x14ac:dyDescent="0.25">
      <c r="F724" s="5"/>
      <c r="G724" s="5"/>
      <c r="L724" s="7"/>
      <c r="M724" s="2"/>
    </row>
    <row r="725" spans="6:13" x14ac:dyDescent="0.25">
      <c r="F725" s="5"/>
      <c r="G725" s="5"/>
      <c r="L725" s="7"/>
      <c r="M725" s="2"/>
    </row>
    <row r="726" spans="6:13" x14ac:dyDescent="0.25">
      <c r="F726" s="5"/>
      <c r="G726" s="5"/>
      <c r="L726" s="7"/>
      <c r="M726" s="2"/>
    </row>
    <row r="727" spans="6:13" x14ac:dyDescent="0.25">
      <c r="F727" s="5"/>
      <c r="G727" s="5"/>
      <c r="L727" s="7"/>
      <c r="M727" s="2"/>
    </row>
    <row r="728" spans="6:13" x14ac:dyDescent="0.25">
      <c r="F728" s="5"/>
      <c r="G728" s="5"/>
      <c r="L728" s="7"/>
      <c r="M728" s="2"/>
    </row>
    <row r="729" spans="6:13" x14ac:dyDescent="0.25">
      <c r="F729" s="5"/>
      <c r="G729" s="5"/>
      <c r="L729" s="7"/>
      <c r="M729" s="2"/>
    </row>
    <row r="730" spans="6:13" x14ac:dyDescent="0.25">
      <c r="F730" s="5"/>
      <c r="G730" s="5"/>
      <c r="L730" s="7"/>
      <c r="M730" s="2"/>
    </row>
    <row r="731" spans="6:13" x14ac:dyDescent="0.25">
      <c r="F731" s="5"/>
      <c r="G731" s="5"/>
      <c r="L731" s="7"/>
      <c r="M731" s="2"/>
    </row>
    <row r="732" spans="6:13" x14ac:dyDescent="0.25">
      <c r="F732" s="5"/>
      <c r="G732" s="5"/>
      <c r="L732" s="7"/>
      <c r="M732" s="2"/>
    </row>
    <row r="733" spans="6:13" x14ac:dyDescent="0.25">
      <c r="F733" s="5"/>
      <c r="G733" s="5"/>
      <c r="L733" s="7"/>
      <c r="M733" s="2"/>
    </row>
    <row r="734" spans="6:13" x14ac:dyDescent="0.25">
      <c r="F734" s="5"/>
      <c r="G734" s="5"/>
      <c r="L734" s="7"/>
      <c r="M734" s="2"/>
    </row>
    <row r="735" spans="6:13" x14ac:dyDescent="0.25">
      <c r="F735" s="5"/>
      <c r="G735" s="5"/>
      <c r="L735" s="7"/>
      <c r="M735" s="2"/>
    </row>
    <row r="736" spans="6:13" x14ac:dyDescent="0.25">
      <c r="F736" s="5"/>
      <c r="G736" s="5"/>
      <c r="L736" s="7"/>
      <c r="M736" s="2"/>
    </row>
    <row r="737" spans="6:13" x14ac:dyDescent="0.25">
      <c r="F737" s="5"/>
      <c r="G737" s="5"/>
      <c r="L737" s="7"/>
      <c r="M737" s="2"/>
    </row>
    <row r="738" spans="6:13" x14ac:dyDescent="0.25">
      <c r="F738" s="5"/>
      <c r="G738" s="5"/>
      <c r="L738" s="7"/>
      <c r="M738" s="2"/>
    </row>
    <row r="739" spans="6:13" x14ac:dyDescent="0.25">
      <c r="F739" s="5"/>
      <c r="G739" s="5"/>
      <c r="L739" s="7"/>
      <c r="M739" s="2"/>
    </row>
    <row r="740" spans="6:13" x14ac:dyDescent="0.25">
      <c r="F740" s="5"/>
      <c r="G740" s="5"/>
      <c r="L740" s="7"/>
      <c r="M740" s="2"/>
    </row>
    <row r="741" spans="6:13" x14ac:dyDescent="0.25">
      <c r="F741" s="5"/>
      <c r="G741" s="5"/>
      <c r="L741" s="7"/>
      <c r="M741" s="2"/>
    </row>
    <row r="742" spans="6:13" x14ac:dyDescent="0.25">
      <c r="F742" s="5"/>
      <c r="G742" s="5"/>
      <c r="L742" s="7"/>
      <c r="M742" s="2"/>
    </row>
    <row r="743" spans="6:13" x14ac:dyDescent="0.25">
      <c r="F743" s="5"/>
      <c r="G743" s="5"/>
      <c r="L743" s="7"/>
      <c r="M743" s="2"/>
    </row>
    <row r="744" spans="6:13" x14ac:dyDescent="0.25">
      <c r="F744" s="5"/>
      <c r="G744" s="5"/>
      <c r="L744" s="7"/>
      <c r="M744" s="2"/>
    </row>
    <row r="745" spans="6:13" x14ac:dyDescent="0.25">
      <c r="F745" s="5"/>
      <c r="G745" s="5"/>
      <c r="L745" s="7"/>
      <c r="M745" s="2"/>
    </row>
    <row r="746" spans="6:13" x14ac:dyDescent="0.25">
      <c r="F746" s="5"/>
      <c r="G746" s="5"/>
      <c r="L746" s="7"/>
      <c r="M746" s="2"/>
    </row>
    <row r="747" spans="6:13" x14ac:dyDescent="0.25">
      <c r="F747" s="5"/>
      <c r="G747" s="5"/>
      <c r="L747" s="7"/>
      <c r="M747" s="2"/>
    </row>
    <row r="748" spans="6:13" x14ac:dyDescent="0.25">
      <c r="F748" s="5"/>
      <c r="G748" s="5"/>
      <c r="L748" s="7"/>
      <c r="M748" s="2"/>
    </row>
    <row r="749" spans="6:13" x14ac:dyDescent="0.25">
      <c r="F749" s="5"/>
      <c r="G749" s="5"/>
      <c r="L749" s="7"/>
      <c r="M749" s="2"/>
    </row>
    <row r="750" spans="6:13" x14ac:dyDescent="0.25">
      <c r="F750" s="5"/>
      <c r="G750" s="5"/>
      <c r="L750" s="7"/>
      <c r="M750" s="2"/>
    </row>
    <row r="751" spans="6:13" x14ac:dyDescent="0.25">
      <c r="F751" s="5"/>
      <c r="G751" s="5"/>
      <c r="L751" s="7"/>
      <c r="M751" s="2"/>
    </row>
    <row r="752" spans="6:13" x14ac:dyDescent="0.25">
      <c r="F752" s="5"/>
      <c r="G752" s="5"/>
      <c r="L752" s="7"/>
      <c r="M752" s="2"/>
    </row>
    <row r="753" spans="6:13" x14ac:dyDescent="0.25">
      <c r="F753" s="5"/>
      <c r="G753" s="5"/>
      <c r="L753" s="7"/>
      <c r="M753" s="2"/>
    </row>
    <row r="754" spans="6:13" x14ac:dyDescent="0.25">
      <c r="F754" s="5"/>
      <c r="G754" s="5"/>
      <c r="L754" s="7"/>
      <c r="M754" s="2"/>
    </row>
    <row r="755" spans="6:13" x14ac:dyDescent="0.25">
      <c r="F755" s="5"/>
      <c r="G755" s="5"/>
      <c r="L755" s="7"/>
      <c r="M755" s="2"/>
    </row>
    <row r="756" spans="6:13" x14ac:dyDescent="0.25">
      <c r="F756" s="5"/>
      <c r="G756" s="5"/>
      <c r="L756" s="7"/>
      <c r="M756" s="2"/>
    </row>
    <row r="757" spans="6:13" x14ac:dyDescent="0.25">
      <c r="F757" s="5"/>
      <c r="G757" s="5"/>
      <c r="L757" s="7"/>
      <c r="M757" s="2"/>
    </row>
    <row r="758" spans="6:13" x14ac:dyDescent="0.25">
      <c r="F758" s="5"/>
      <c r="G758" s="5"/>
      <c r="L758" s="7"/>
      <c r="M758" s="2"/>
    </row>
    <row r="759" spans="6:13" x14ac:dyDescent="0.25">
      <c r="F759" s="5"/>
      <c r="G759" s="5"/>
      <c r="L759" s="7"/>
      <c r="M759" s="2"/>
    </row>
    <row r="760" spans="6:13" x14ac:dyDescent="0.25">
      <c r="F760" s="5"/>
      <c r="G760" s="5"/>
      <c r="L760" s="7"/>
      <c r="M760" s="2"/>
    </row>
    <row r="761" spans="6:13" x14ac:dyDescent="0.25">
      <c r="F761" s="5"/>
      <c r="G761" s="5"/>
      <c r="L761" s="7"/>
      <c r="M761" s="2"/>
    </row>
    <row r="762" spans="6:13" x14ac:dyDescent="0.25">
      <c r="F762" s="5"/>
      <c r="G762" s="5"/>
      <c r="L762" s="7"/>
      <c r="M762" s="2"/>
    </row>
    <row r="763" spans="6:13" x14ac:dyDescent="0.25">
      <c r="F763" s="5"/>
      <c r="G763" s="5"/>
      <c r="L763" s="7"/>
      <c r="M763" s="2"/>
    </row>
    <row r="764" spans="6:13" x14ac:dyDescent="0.25">
      <c r="F764" s="5"/>
      <c r="G764" s="5"/>
      <c r="L764" s="7"/>
      <c r="M764" s="2"/>
    </row>
    <row r="765" spans="6:13" x14ac:dyDescent="0.25">
      <c r="F765" s="5"/>
      <c r="G765" s="5"/>
      <c r="L765" s="7"/>
      <c r="M765" s="2"/>
    </row>
    <row r="766" spans="6:13" x14ac:dyDescent="0.25">
      <c r="F766" s="5"/>
      <c r="G766" s="5"/>
      <c r="L766" s="7"/>
      <c r="M766" s="2"/>
    </row>
    <row r="767" spans="6:13" x14ac:dyDescent="0.25">
      <c r="F767" s="5"/>
      <c r="G767" s="5"/>
      <c r="L767" s="7"/>
      <c r="M767" s="2"/>
    </row>
    <row r="768" spans="6:13" x14ac:dyDescent="0.25">
      <c r="F768" s="5"/>
      <c r="G768" s="5"/>
      <c r="L768" s="7"/>
      <c r="M768" s="2"/>
    </row>
    <row r="769" spans="6:13" x14ac:dyDescent="0.25">
      <c r="F769" s="5"/>
      <c r="G769" s="5"/>
      <c r="L769" s="7"/>
      <c r="M769" s="2"/>
    </row>
    <row r="770" spans="6:13" x14ac:dyDescent="0.25">
      <c r="F770" s="5"/>
      <c r="G770" s="5"/>
      <c r="L770" s="7"/>
      <c r="M770" s="2"/>
    </row>
    <row r="771" spans="6:13" x14ac:dyDescent="0.25">
      <c r="F771" s="5"/>
      <c r="G771" s="5"/>
      <c r="L771" s="7"/>
      <c r="M771" s="2"/>
    </row>
    <row r="772" spans="6:13" x14ac:dyDescent="0.25">
      <c r="F772" s="5"/>
      <c r="G772" s="5"/>
      <c r="L772" s="7"/>
      <c r="M772" s="2"/>
    </row>
    <row r="773" spans="6:13" x14ac:dyDescent="0.25">
      <c r="F773" s="5"/>
      <c r="G773" s="5"/>
      <c r="L773" s="7"/>
      <c r="M773" s="2"/>
    </row>
    <row r="774" spans="6:13" x14ac:dyDescent="0.25">
      <c r="F774" s="5"/>
      <c r="G774" s="5"/>
      <c r="L774" s="7"/>
      <c r="M774" s="2"/>
    </row>
    <row r="775" spans="6:13" x14ac:dyDescent="0.25">
      <c r="F775" s="5"/>
      <c r="G775" s="5"/>
      <c r="L775" s="7"/>
      <c r="M775" s="2"/>
    </row>
    <row r="776" spans="6:13" x14ac:dyDescent="0.25">
      <c r="F776" s="5"/>
      <c r="G776" s="5"/>
      <c r="L776" s="7"/>
      <c r="M776" s="2"/>
    </row>
    <row r="777" spans="6:13" x14ac:dyDescent="0.25">
      <c r="F777" s="5"/>
      <c r="G777" s="5"/>
      <c r="L777" s="7"/>
      <c r="M777" s="2"/>
    </row>
    <row r="778" spans="6:13" x14ac:dyDescent="0.25">
      <c r="F778" s="5"/>
      <c r="G778" s="5"/>
      <c r="L778" s="7"/>
      <c r="M778" s="2"/>
    </row>
    <row r="779" spans="6:13" x14ac:dyDescent="0.25">
      <c r="F779" s="5"/>
      <c r="G779" s="5"/>
      <c r="L779" s="7"/>
      <c r="M779" s="2"/>
    </row>
    <row r="780" spans="6:13" x14ac:dyDescent="0.25">
      <c r="F780" s="5"/>
      <c r="G780" s="5"/>
      <c r="L780" s="7"/>
      <c r="M780" s="2"/>
    </row>
    <row r="781" spans="6:13" x14ac:dyDescent="0.25">
      <c r="F781" s="5"/>
      <c r="G781" s="5"/>
      <c r="L781" s="7"/>
      <c r="M781" s="2"/>
    </row>
    <row r="782" spans="6:13" x14ac:dyDescent="0.25">
      <c r="F782" s="5"/>
      <c r="G782" s="5"/>
      <c r="L782" s="7"/>
      <c r="M782" s="2"/>
    </row>
    <row r="783" spans="6:13" x14ac:dyDescent="0.25">
      <c r="F783" s="5"/>
      <c r="G783" s="5"/>
      <c r="L783" s="7"/>
      <c r="M783" s="2"/>
    </row>
    <row r="784" spans="6:13" x14ac:dyDescent="0.25">
      <c r="F784" s="5"/>
      <c r="G784" s="5"/>
      <c r="L784" s="7"/>
      <c r="M784" s="2"/>
    </row>
    <row r="785" spans="6:13" x14ac:dyDescent="0.25">
      <c r="F785" s="5"/>
      <c r="G785" s="5"/>
      <c r="L785" s="7"/>
      <c r="M785" s="2"/>
    </row>
    <row r="786" spans="6:13" x14ac:dyDescent="0.25">
      <c r="F786" s="5"/>
      <c r="G786" s="5"/>
      <c r="L786" s="7"/>
      <c r="M786" s="2"/>
    </row>
    <row r="787" spans="6:13" x14ac:dyDescent="0.25">
      <c r="F787" s="5"/>
      <c r="G787" s="5"/>
      <c r="L787" s="7"/>
      <c r="M787" s="2"/>
    </row>
    <row r="788" spans="6:13" x14ac:dyDescent="0.25">
      <c r="F788" s="5"/>
      <c r="G788" s="5"/>
      <c r="L788" s="7"/>
      <c r="M788" s="2"/>
    </row>
    <row r="789" spans="6:13" x14ac:dyDescent="0.25">
      <c r="F789" s="5"/>
      <c r="G789" s="5"/>
      <c r="L789" s="7"/>
      <c r="M789" s="2"/>
    </row>
    <row r="790" spans="6:13" x14ac:dyDescent="0.25">
      <c r="F790" s="5"/>
      <c r="G790" s="5"/>
      <c r="L790" s="7"/>
      <c r="M790" s="2"/>
    </row>
    <row r="791" spans="6:13" x14ac:dyDescent="0.25">
      <c r="F791" s="5"/>
      <c r="G791" s="5"/>
      <c r="L791" s="7"/>
      <c r="M791" s="2"/>
    </row>
    <row r="792" spans="6:13" x14ac:dyDescent="0.25">
      <c r="F792" s="5"/>
      <c r="G792" s="5"/>
      <c r="L792" s="7"/>
      <c r="M792" s="2"/>
    </row>
    <row r="793" spans="6:13" x14ac:dyDescent="0.25">
      <c r="F793" s="5"/>
      <c r="G793" s="5"/>
      <c r="L793" s="7"/>
      <c r="M793" s="2"/>
    </row>
    <row r="794" spans="6:13" x14ac:dyDescent="0.25">
      <c r="F794" s="5"/>
      <c r="G794" s="5"/>
      <c r="L794" s="7"/>
      <c r="M794" s="2"/>
    </row>
    <row r="795" spans="6:13" x14ac:dyDescent="0.25">
      <c r="F795" s="5"/>
      <c r="G795" s="5"/>
      <c r="L795" s="7"/>
      <c r="M795" s="2"/>
    </row>
    <row r="796" spans="6:13" x14ac:dyDescent="0.25">
      <c r="F796" s="5"/>
      <c r="G796" s="5"/>
      <c r="L796" s="7"/>
      <c r="M796" s="2"/>
    </row>
    <row r="797" spans="6:13" x14ac:dyDescent="0.25">
      <c r="F797" s="5"/>
      <c r="G797" s="5"/>
      <c r="L797" s="7"/>
      <c r="M797" s="2"/>
    </row>
    <row r="798" spans="6:13" x14ac:dyDescent="0.25">
      <c r="F798" s="5"/>
      <c r="G798" s="5"/>
      <c r="L798" s="7"/>
      <c r="M798" s="2"/>
    </row>
    <row r="799" spans="6:13" x14ac:dyDescent="0.25">
      <c r="F799" s="5"/>
      <c r="G799" s="5"/>
      <c r="L799" s="7"/>
      <c r="M799" s="2"/>
    </row>
    <row r="800" spans="6:13" x14ac:dyDescent="0.25">
      <c r="F800" s="5"/>
      <c r="G800" s="5"/>
      <c r="L800" s="7"/>
      <c r="M800" s="2"/>
    </row>
    <row r="801" spans="6:13" x14ac:dyDescent="0.25">
      <c r="F801" s="5"/>
      <c r="G801" s="5"/>
      <c r="L801" s="7"/>
      <c r="M801" s="2"/>
    </row>
    <row r="802" spans="6:13" x14ac:dyDescent="0.25">
      <c r="F802" s="5"/>
      <c r="G802" s="5"/>
      <c r="L802" s="7"/>
      <c r="M802" s="2"/>
    </row>
    <row r="803" spans="6:13" x14ac:dyDescent="0.25">
      <c r="F803" s="5"/>
      <c r="G803" s="5"/>
      <c r="L803" s="7"/>
      <c r="M803" s="2"/>
    </row>
    <row r="804" spans="6:13" x14ac:dyDescent="0.25">
      <c r="F804" s="5"/>
      <c r="G804" s="5"/>
      <c r="L804" s="7"/>
      <c r="M804" s="2"/>
    </row>
    <row r="805" spans="6:13" x14ac:dyDescent="0.25">
      <c r="F805" s="5"/>
      <c r="G805" s="5"/>
      <c r="L805" s="7"/>
      <c r="M805" s="2"/>
    </row>
    <row r="806" spans="6:13" x14ac:dyDescent="0.25">
      <c r="F806" s="5"/>
      <c r="G806" s="5"/>
      <c r="L806" s="7"/>
      <c r="M806" s="2"/>
    </row>
    <row r="807" spans="6:13" x14ac:dyDescent="0.25">
      <c r="F807" s="5"/>
      <c r="G807" s="5"/>
      <c r="L807" s="7"/>
      <c r="M807" s="2"/>
    </row>
    <row r="808" spans="6:13" x14ac:dyDescent="0.25">
      <c r="F808" s="5"/>
      <c r="G808" s="5"/>
      <c r="L808" s="7"/>
      <c r="M808" s="2"/>
    </row>
    <row r="809" spans="6:13" x14ac:dyDescent="0.25">
      <c r="F809" s="5"/>
      <c r="G809" s="5"/>
      <c r="L809" s="7"/>
      <c r="M809" s="2"/>
    </row>
    <row r="810" spans="6:13" x14ac:dyDescent="0.25">
      <c r="F810" s="5"/>
      <c r="G810" s="5"/>
      <c r="L810" s="7"/>
      <c r="M810" s="2"/>
    </row>
    <row r="811" spans="6:13" x14ac:dyDescent="0.25">
      <c r="F811" s="5"/>
      <c r="G811" s="5"/>
      <c r="L811" s="7"/>
      <c r="M811" s="2"/>
    </row>
    <row r="812" spans="6:13" x14ac:dyDescent="0.25">
      <c r="F812" s="5"/>
      <c r="G812" s="5"/>
      <c r="L812" s="7"/>
      <c r="M812" s="2"/>
    </row>
    <row r="813" spans="6:13" x14ac:dyDescent="0.25">
      <c r="F813" s="5"/>
      <c r="G813" s="5"/>
      <c r="L813" s="7"/>
      <c r="M813" s="2"/>
    </row>
    <row r="814" spans="6:13" x14ac:dyDescent="0.25">
      <c r="F814" s="5"/>
      <c r="G814" s="5"/>
      <c r="L814" s="7"/>
      <c r="M814" s="2"/>
    </row>
    <row r="815" spans="6:13" x14ac:dyDescent="0.25">
      <c r="F815" s="5"/>
      <c r="G815" s="5"/>
      <c r="L815" s="7"/>
      <c r="M815" s="2"/>
    </row>
    <row r="816" spans="6:13" x14ac:dyDescent="0.25">
      <c r="F816" s="5"/>
      <c r="G816" s="5"/>
      <c r="L816" s="7"/>
      <c r="M816" s="2"/>
    </row>
    <row r="817" spans="6:13" x14ac:dyDescent="0.25">
      <c r="F817" s="5"/>
      <c r="G817" s="5"/>
      <c r="L817" s="7"/>
      <c r="M817" s="2"/>
    </row>
    <row r="818" spans="6:13" x14ac:dyDescent="0.25">
      <c r="F818" s="5"/>
      <c r="G818" s="5"/>
      <c r="L818" s="7"/>
      <c r="M818" s="2"/>
    </row>
    <row r="819" spans="6:13" x14ac:dyDescent="0.25">
      <c r="F819" s="5"/>
      <c r="G819" s="5"/>
      <c r="L819" s="7"/>
      <c r="M819" s="2"/>
    </row>
    <row r="820" spans="6:13" x14ac:dyDescent="0.25">
      <c r="F820" s="5"/>
      <c r="G820" s="5"/>
      <c r="L820" s="7"/>
      <c r="M820" s="2"/>
    </row>
    <row r="821" spans="6:13" x14ac:dyDescent="0.25">
      <c r="F821" s="5"/>
      <c r="G821" s="5"/>
      <c r="L821" s="7"/>
      <c r="M821" s="2"/>
    </row>
    <row r="822" spans="6:13" x14ac:dyDescent="0.25">
      <c r="F822" s="5"/>
      <c r="G822" s="5"/>
      <c r="L822" s="7"/>
      <c r="M822" s="2"/>
    </row>
    <row r="823" spans="6:13" x14ac:dyDescent="0.25">
      <c r="F823" s="5"/>
      <c r="G823" s="5"/>
      <c r="L823" s="7"/>
      <c r="M823" s="2"/>
    </row>
    <row r="824" spans="6:13" x14ac:dyDescent="0.25">
      <c r="F824" s="5"/>
      <c r="G824" s="5"/>
      <c r="L824" s="7"/>
      <c r="M824" s="2"/>
    </row>
    <row r="825" spans="6:13" x14ac:dyDescent="0.25">
      <c r="F825" s="5"/>
      <c r="G825" s="5"/>
      <c r="L825" s="7"/>
      <c r="M825" s="2"/>
    </row>
    <row r="826" spans="6:13" x14ac:dyDescent="0.25">
      <c r="F826" s="5"/>
      <c r="G826" s="5"/>
      <c r="L826" s="7"/>
      <c r="M826" s="2"/>
    </row>
    <row r="827" spans="6:13" x14ac:dyDescent="0.25">
      <c r="F827" s="5"/>
      <c r="G827" s="5"/>
      <c r="L827" s="7"/>
      <c r="M827" s="2"/>
    </row>
    <row r="828" spans="6:13" x14ac:dyDescent="0.25">
      <c r="F828" s="5"/>
      <c r="G828" s="5"/>
      <c r="L828" s="7"/>
      <c r="M828" s="2"/>
    </row>
    <row r="829" spans="6:13" x14ac:dyDescent="0.25">
      <c r="F829" s="5"/>
      <c r="G829" s="5"/>
      <c r="L829" s="7"/>
      <c r="M829" s="2"/>
    </row>
    <row r="830" spans="6:13" x14ac:dyDescent="0.25">
      <c r="F830" s="5"/>
      <c r="G830" s="5"/>
      <c r="L830" s="7"/>
      <c r="M830" s="2"/>
    </row>
    <row r="831" spans="6:13" x14ac:dyDescent="0.25">
      <c r="F831" s="5"/>
      <c r="G831" s="5"/>
      <c r="L831" s="7"/>
      <c r="M831" s="2"/>
    </row>
    <row r="832" spans="6:13" x14ac:dyDescent="0.25">
      <c r="F832" s="5"/>
      <c r="G832" s="5"/>
      <c r="L832" s="7"/>
      <c r="M832" s="2"/>
    </row>
    <row r="833" spans="6:13" x14ac:dyDescent="0.25">
      <c r="F833" s="5"/>
      <c r="G833" s="5"/>
      <c r="L833" s="7"/>
      <c r="M833" s="2"/>
    </row>
    <row r="834" spans="6:13" x14ac:dyDescent="0.25">
      <c r="F834" s="5"/>
      <c r="G834" s="5"/>
      <c r="L834" s="7"/>
      <c r="M834" s="2"/>
    </row>
    <row r="835" spans="6:13" x14ac:dyDescent="0.25">
      <c r="F835" s="5"/>
      <c r="G835" s="5"/>
      <c r="L835" s="7"/>
      <c r="M835" s="2"/>
    </row>
    <row r="836" spans="6:13" x14ac:dyDescent="0.25">
      <c r="F836" s="5"/>
      <c r="G836" s="5"/>
      <c r="L836" s="7"/>
      <c r="M836" s="2"/>
    </row>
    <row r="837" spans="6:13" x14ac:dyDescent="0.25">
      <c r="F837" s="5"/>
      <c r="G837" s="5"/>
      <c r="L837" s="7"/>
      <c r="M837" s="2"/>
    </row>
    <row r="838" spans="6:13" x14ac:dyDescent="0.25">
      <c r="F838" s="5"/>
      <c r="G838" s="5"/>
      <c r="L838" s="7"/>
      <c r="M838" s="2"/>
    </row>
    <row r="839" spans="6:13" x14ac:dyDescent="0.25">
      <c r="F839" s="5"/>
      <c r="G839" s="5"/>
      <c r="L839" s="7"/>
      <c r="M839" s="2"/>
    </row>
    <row r="840" spans="6:13" x14ac:dyDescent="0.25">
      <c r="F840" s="5"/>
      <c r="G840" s="5"/>
      <c r="L840" s="7"/>
      <c r="M840" s="2"/>
    </row>
    <row r="841" spans="6:13" x14ac:dyDescent="0.25">
      <c r="F841" s="5"/>
      <c r="G841" s="5"/>
      <c r="L841" s="7"/>
      <c r="M841" s="2"/>
    </row>
    <row r="842" spans="6:13" x14ac:dyDescent="0.25">
      <c r="F842" s="5"/>
      <c r="G842" s="5"/>
      <c r="L842" s="7"/>
      <c r="M842" s="2"/>
    </row>
    <row r="843" spans="6:13" x14ac:dyDescent="0.25">
      <c r="F843" s="5"/>
      <c r="G843" s="5"/>
      <c r="L843" s="7"/>
      <c r="M843" s="2"/>
    </row>
    <row r="844" spans="6:13" x14ac:dyDescent="0.25">
      <c r="F844" s="5"/>
      <c r="G844" s="5"/>
      <c r="L844" s="7"/>
      <c r="M844" s="2"/>
    </row>
    <row r="845" spans="6:13" x14ac:dyDescent="0.25">
      <c r="F845" s="5"/>
      <c r="G845" s="5"/>
      <c r="L845" s="7"/>
      <c r="M845" s="2"/>
    </row>
    <row r="846" spans="6:13" x14ac:dyDescent="0.25">
      <c r="F846" s="5"/>
      <c r="G846" s="5"/>
      <c r="L846" s="7"/>
      <c r="M846" s="2"/>
    </row>
    <row r="847" spans="6:13" x14ac:dyDescent="0.25">
      <c r="F847" s="5"/>
      <c r="G847" s="5"/>
      <c r="L847" s="7"/>
      <c r="M847" s="2"/>
    </row>
    <row r="848" spans="6:13" x14ac:dyDescent="0.25">
      <c r="F848" s="5"/>
      <c r="G848" s="5"/>
      <c r="L848" s="7"/>
      <c r="M848" s="2"/>
    </row>
    <row r="849" spans="6:13" x14ac:dyDescent="0.25">
      <c r="F849" s="5"/>
      <c r="G849" s="5"/>
      <c r="L849" s="7"/>
      <c r="M849" s="2"/>
    </row>
    <row r="850" spans="6:13" x14ac:dyDescent="0.25">
      <c r="F850" s="5"/>
      <c r="G850" s="5"/>
      <c r="L850" s="7"/>
      <c r="M850" s="2"/>
    </row>
    <row r="851" spans="6:13" x14ac:dyDescent="0.25">
      <c r="F851" s="5"/>
      <c r="G851" s="5"/>
      <c r="L851" s="7"/>
      <c r="M851" s="2"/>
    </row>
    <row r="852" spans="6:13" x14ac:dyDescent="0.25">
      <c r="F852" s="5"/>
      <c r="G852" s="5"/>
      <c r="L852" s="7"/>
      <c r="M852" s="2"/>
    </row>
    <row r="853" spans="6:13" x14ac:dyDescent="0.25">
      <c r="F853" s="5"/>
      <c r="G853" s="5"/>
      <c r="L853" s="7"/>
      <c r="M853" s="2"/>
    </row>
    <row r="854" spans="6:13" x14ac:dyDescent="0.25">
      <c r="F854" s="5"/>
      <c r="G854" s="5"/>
      <c r="L854" s="7"/>
      <c r="M854" s="2"/>
    </row>
    <row r="855" spans="6:13" x14ac:dyDescent="0.25">
      <c r="F855" s="5"/>
      <c r="G855" s="5"/>
      <c r="L855" s="7"/>
      <c r="M855" s="2"/>
    </row>
    <row r="856" spans="6:13" x14ac:dyDescent="0.25">
      <c r="F856" s="5"/>
      <c r="G856" s="5"/>
      <c r="L856" s="7"/>
      <c r="M856" s="2"/>
    </row>
    <row r="857" spans="6:13" x14ac:dyDescent="0.25">
      <c r="F857" s="5"/>
      <c r="G857" s="5"/>
      <c r="L857" s="7"/>
      <c r="M857" s="2"/>
    </row>
    <row r="858" spans="6:13" x14ac:dyDescent="0.25">
      <c r="F858" s="5"/>
      <c r="G858" s="5"/>
      <c r="L858" s="7"/>
      <c r="M858" s="2"/>
    </row>
    <row r="859" spans="6:13" x14ac:dyDescent="0.25">
      <c r="F859" s="5"/>
      <c r="G859" s="5"/>
      <c r="L859" s="7"/>
      <c r="M859" s="2"/>
    </row>
    <row r="860" spans="6:13" x14ac:dyDescent="0.25">
      <c r="F860" s="5"/>
      <c r="G860" s="5"/>
      <c r="L860" s="7"/>
      <c r="M860" s="2"/>
    </row>
    <row r="861" spans="6:13" x14ac:dyDescent="0.25">
      <c r="F861" s="5"/>
      <c r="G861" s="5"/>
      <c r="L861" s="7"/>
      <c r="M861" s="2"/>
    </row>
    <row r="862" spans="6:13" x14ac:dyDescent="0.25">
      <c r="F862" s="5"/>
      <c r="G862" s="5"/>
      <c r="L862" s="7"/>
      <c r="M862" s="2"/>
    </row>
    <row r="863" spans="6:13" x14ac:dyDescent="0.25">
      <c r="F863" s="5"/>
      <c r="G863" s="5"/>
      <c r="L863" s="7"/>
      <c r="M863" s="2"/>
    </row>
    <row r="864" spans="6:13" x14ac:dyDescent="0.25">
      <c r="F864" s="5"/>
      <c r="G864" s="5"/>
      <c r="L864" s="7"/>
      <c r="M864" s="2"/>
    </row>
    <row r="865" spans="6:13" x14ac:dyDescent="0.25">
      <c r="F865" s="5"/>
      <c r="G865" s="5"/>
      <c r="L865" s="7"/>
      <c r="M865" s="2"/>
    </row>
    <row r="866" spans="6:13" x14ac:dyDescent="0.25">
      <c r="M866" s="2"/>
    </row>
    <row r="867" spans="6:13" x14ac:dyDescent="0.25">
      <c r="M867" s="2"/>
    </row>
    <row r="868" spans="6:13" x14ac:dyDescent="0.25">
      <c r="M868" s="2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SIR</vt:lpstr>
    </vt:vector>
  </TitlesOfParts>
  <Company>Smittskyddsinstitutet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Brouwers</dc:creator>
  <cp:lastModifiedBy>gulakov</cp:lastModifiedBy>
  <dcterms:created xsi:type="dcterms:W3CDTF">2011-11-23T11:55:19Z</dcterms:created>
  <dcterms:modified xsi:type="dcterms:W3CDTF">2019-03-14T13:33:34Z</dcterms:modified>
</cp:coreProperties>
</file>