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8" i="2"/>
  <c r="M17" i="2"/>
  <c r="M16" i="2"/>
  <c r="M15" i="2"/>
  <c r="M14" i="2"/>
  <c r="M13" i="2"/>
  <c r="M12" i="2"/>
  <c r="M11" i="2"/>
  <c r="M10" i="2"/>
  <c r="M9" i="2"/>
  <c r="M8" i="2"/>
  <c r="L17" i="2"/>
  <c r="L16" i="2"/>
  <c r="L15" i="2"/>
  <c r="L14" i="2"/>
  <c r="L13" i="2"/>
  <c r="L12" i="2"/>
  <c r="L11" i="2"/>
  <c r="L10" i="2"/>
  <c r="L9" i="2"/>
  <c r="L8" i="2"/>
  <c r="K9" i="2"/>
  <c r="K10" i="2"/>
  <c r="K11" i="2"/>
  <c r="K12" i="2"/>
  <c r="K13" i="2"/>
  <c r="K14" i="2"/>
  <c r="K15" i="2"/>
  <c r="K16" i="2"/>
  <c r="K17" i="2"/>
  <c r="K8" i="2"/>
  <c r="J10" i="2"/>
  <c r="J8" i="2"/>
  <c r="E8" i="1"/>
  <c r="J9" i="2"/>
  <c r="J11" i="2"/>
  <c r="J12" i="2"/>
  <c r="J13" i="2"/>
  <c r="J14" i="2"/>
  <c r="J15" i="2"/>
  <c r="J16" i="2"/>
  <c r="J17" i="2"/>
  <c r="I23" i="1"/>
  <c r="H23" i="1"/>
  <c r="F22" i="1"/>
  <c r="E2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<sst xmlns="http://schemas.openxmlformats.org/spreadsheetml/2006/main" count="115" uniqueCount="106">
  <si>
    <t>Lembaga Pendidikan Capital Course</t>
  </si>
  <si>
    <t>Laporan Pendaftaran Siswa</t>
  </si>
  <si>
    <t>NO</t>
  </si>
  <si>
    <t>NO.</t>
  </si>
  <si>
    <t>NO. INDUK</t>
  </si>
  <si>
    <t>NAMA PESERTA</t>
  </si>
  <si>
    <t>NAMA</t>
  </si>
  <si>
    <t>KELAS</t>
  </si>
  <si>
    <t>JADWAL KURSUS</t>
  </si>
  <si>
    <t>HARI</t>
  </si>
  <si>
    <t>JAM</t>
  </si>
  <si>
    <t>BIAYA</t>
  </si>
  <si>
    <t>DISKON</t>
  </si>
  <si>
    <t xml:space="preserve">JUMLAH </t>
  </si>
  <si>
    <t>A-9907-2</t>
  </si>
  <si>
    <t>B-9916-1</t>
  </si>
  <si>
    <t>D-9905-3</t>
  </si>
  <si>
    <t>E-9913-2</t>
  </si>
  <si>
    <t>A-9918-2</t>
  </si>
  <si>
    <t>B-9999-1</t>
  </si>
  <si>
    <t>B-9912-3</t>
  </si>
  <si>
    <t>C-9908-3</t>
  </si>
  <si>
    <t>C-9914-2</t>
  </si>
  <si>
    <t>C-9917-3</t>
  </si>
  <si>
    <t>A-9909-2</t>
  </si>
  <si>
    <t>A-9915-1</t>
  </si>
  <si>
    <t>E-9904-3</t>
  </si>
  <si>
    <t>B-9919-3</t>
  </si>
  <si>
    <t>SIREGAR</t>
  </si>
  <si>
    <t>ENDAH DWI</t>
  </si>
  <si>
    <t>IRAWATI</t>
  </si>
  <si>
    <t>KIRANA</t>
  </si>
  <si>
    <t>DESRIL</t>
  </si>
  <si>
    <t>ANDY WIJAYA</t>
  </si>
  <si>
    <t>HERNAWATI</t>
  </si>
  <si>
    <t>SUSANA</t>
  </si>
  <si>
    <t>HARIZAL</t>
  </si>
  <si>
    <t>SUPRIYANTI</t>
  </si>
  <si>
    <t>ASRI</t>
  </si>
  <si>
    <t>SUMARSONO</t>
  </si>
  <si>
    <t>HARYANTO</t>
  </si>
  <si>
    <t>KRISTINA</t>
  </si>
  <si>
    <t>SUPARNO</t>
  </si>
  <si>
    <t>TOTAL</t>
  </si>
  <si>
    <t>KODE KELAS</t>
  </si>
  <si>
    <t>NAMA KELAS</t>
  </si>
  <si>
    <t>JADWAL</t>
  </si>
  <si>
    <t>WAKTU KURSUS</t>
  </si>
  <si>
    <t>A</t>
  </si>
  <si>
    <t>B</t>
  </si>
  <si>
    <t>C</t>
  </si>
  <si>
    <t>D</t>
  </si>
  <si>
    <t>E</t>
  </si>
  <si>
    <t>COMPUTER INTRODUCTION</t>
  </si>
  <si>
    <t>GRAPHIC DESIGN</t>
  </si>
  <si>
    <t>MICROSOFT OFFICE</t>
  </si>
  <si>
    <t>SENIOR PROGRAMMING</t>
  </si>
  <si>
    <t>YUNIOR PROGRAMMING</t>
  </si>
  <si>
    <t>SENIN-SELASA</t>
  </si>
  <si>
    <t>SENIN-RABU</t>
  </si>
  <si>
    <t>SENIN-KAMIS</t>
  </si>
  <si>
    <t>SENIN-JUMAT</t>
  </si>
  <si>
    <t>SENIN-SABTU</t>
  </si>
  <si>
    <t>Daftar Gaji Karyawan</t>
  </si>
  <si>
    <t>PT. aneka Cipta</t>
  </si>
  <si>
    <t>Bulan April 2010</t>
  </si>
  <si>
    <t>HARI KERJA</t>
  </si>
  <si>
    <t>SENIN</t>
  </si>
  <si>
    <t>SELASA</t>
  </si>
  <si>
    <t>RABU</t>
  </si>
  <si>
    <t>KAMIS</t>
  </si>
  <si>
    <t>JUMAT</t>
  </si>
  <si>
    <t>SABTU</t>
  </si>
  <si>
    <t>JUMLAH</t>
  </si>
  <si>
    <t>JAM KERJA</t>
  </si>
  <si>
    <t>JAM LEMBUR</t>
  </si>
  <si>
    <t>UPAH POKOK</t>
  </si>
  <si>
    <t>UPAH</t>
  </si>
  <si>
    <t>LEMBUR</t>
  </si>
  <si>
    <t>UANG</t>
  </si>
  <si>
    <t>MAKAN</t>
  </si>
  <si>
    <t>INSENTIF</t>
  </si>
  <si>
    <t>GAJI</t>
  </si>
  <si>
    <t>KOTOR</t>
  </si>
  <si>
    <t>PAJAK</t>
  </si>
  <si>
    <t>BERSIH</t>
  </si>
  <si>
    <t>ADI FERDINAN</t>
  </si>
  <si>
    <t>BUDI WIDODO</t>
  </si>
  <si>
    <t>CUCU JAYATININGSIH</t>
  </si>
  <si>
    <t>DEDE</t>
  </si>
  <si>
    <t>EKA WULANDARI</t>
  </si>
  <si>
    <t>FITRI JUWITA</t>
  </si>
  <si>
    <t>GINA HASIBUAN</t>
  </si>
  <si>
    <t>HANA AFIANTI</t>
  </si>
  <si>
    <t>IIN LINAWATI</t>
  </si>
  <si>
    <t>JAKA PUTRA</t>
  </si>
  <si>
    <t>RATA-RATA</t>
  </si>
  <si>
    <t>TERBESAR</t>
  </si>
  <si>
    <t>TERKECIL</t>
  </si>
  <si>
    <t>TABEL KETENTUAN</t>
  </si>
  <si>
    <t>UANG MAKAN PER HARI</t>
  </si>
  <si>
    <t>PAJAK PENGHASILAN</t>
  </si>
  <si>
    <t>UPAH PER JAM</t>
  </si>
  <si>
    <t>UANG LEMBUR PER JAM</t>
  </si>
  <si>
    <t>INSENTIF HADIR PER MINGGU</t>
  </si>
  <si>
    <t>JUMLAH JAM KERJA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</si>
</sst>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/>
    <xf numFmtId="9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1" fontId="0" fillId="0" borderId="1" xfId="0" applyNumberFormat="1" applyBorder="1"/>
    <xf numFmtId="0" fontId="0" fillId="0" borderId="1" xfId="0" applyFill="1" applyBorder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/>
    <xf numFmtId="3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16" workbookViewId="0">
      <selection activeCell="H37" sqref="H37"/>
    </sheetView>
  </sheetViews>
  <sheetFormatPr defaultRowHeight="15" x14ac:dyDescent="0.25"/>
  <cols>
    <col min="2" max="2" width="7.140625" customWidth="1"/>
    <col min="3" max="3" width="11.42578125" customWidth="1"/>
    <col min="4" max="4" width="18.5703125" customWidth="1"/>
    <col min="5" max="5" width="19.140625" customWidth="1"/>
    <col min="6" max="6" width="10.42578125" customWidth="1"/>
    <col min="7" max="7" width="10.140625" customWidth="1"/>
    <col min="8" max="8" width="10.85546875" customWidth="1"/>
    <col min="9" max="9" width="10.7109375" customWidth="1"/>
    <col min="10" max="10" width="15.28515625" customWidth="1"/>
  </cols>
  <sheetData>
    <row r="2" spans="2:10" ht="18.75" x14ac:dyDescent="0.3">
      <c r="B2" s="2" t="s">
        <v>0</v>
      </c>
      <c r="C2" s="2"/>
      <c r="D2" s="2"/>
      <c r="E2" s="2"/>
    </row>
    <row r="3" spans="2:10" x14ac:dyDescent="0.25">
      <c r="B3" s="1" t="s">
        <v>1</v>
      </c>
      <c r="C3" s="1"/>
      <c r="D3" s="1"/>
      <c r="E3" s="1"/>
    </row>
    <row r="4" spans="2:10" x14ac:dyDescent="0.25">
      <c r="B4" s="3">
        <v>42531</v>
      </c>
    </row>
    <row r="6" spans="2:10" x14ac:dyDescent="0.25">
      <c r="B6" s="10" t="s">
        <v>3</v>
      </c>
      <c r="C6" s="11" t="s">
        <v>4</v>
      </c>
      <c r="D6" s="10" t="s">
        <v>5</v>
      </c>
      <c r="E6" s="12" t="s">
        <v>6</v>
      </c>
      <c r="F6" s="10" t="s">
        <v>8</v>
      </c>
      <c r="G6" s="10"/>
      <c r="H6" s="10" t="s">
        <v>11</v>
      </c>
      <c r="I6" s="10" t="s">
        <v>12</v>
      </c>
      <c r="J6" s="12" t="s">
        <v>13</v>
      </c>
    </row>
    <row r="7" spans="2:10" x14ac:dyDescent="0.25">
      <c r="B7" s="10"/>
      <c r="C7" s="11"/>
      <c r="D7" s="10"/>
      <c r="E7" s="12" t="s">
        <v>7</v>
      </c>
      <c r="F7" s="12" t="s">
        <v>9</v>
      </c>
      <c r="G7" s="12" t="s">
        <v>10</v>
      </c>
      <c r="H7" s="10"/>
      <c r="I7" s="10"/>
      <c r="J7" s="12" t="s">
        <v>11</v>
      </c>
    </row>
    <row r="8" spans="2:10" x14ac:dyDescent="0.25">
      <c r="B8" s="8">
        <v>1</v>
      </c>
      <c r="C8" s="8" t="s">
        <v>14</v>
      </c>
      <c r="D8" s="6" t="s">
        <v>28</v>
      </c>
      <c r="E8" s="14" t="str">
        <f>VLOOKUP(LEFT(C8,1),$C$25:$J$31,2)</f>
        <v>COMPUTER INTRODUCTION</v>
      </c>
      <c r="F8" s="14" t="str">
        <f>VLOOKUP(LEFT(C8,1),$C$25:$J$31,5)</f>
        <v>SENIN-SELASA</v>
      </c>
      <c r="G8" s="6"/>
      <c r="H8" s="18">
        <f>VLOOKUP(LEFT(C8,1),$C$25:$J$31,3)</f>
        <v>150000</v>
      </c>
      <c r="I8" s="18">
        <f>VLOOKUP(LEFT(C8,1),$C$25:$J$31,4)*H8</f>
        <v>15000</v>
      </c>
      <c r="J8" s="6"/>
    </row>
    <row r="9" spans="2:10" x14ac:dyDescent="0.25">
      <c r="B9" s="8">
        <v>2</v>
      </c>
      <c r="C9" s="8" t="s">
        <v>15</v>
      </c>
      <c r="D9" s="6" t="s">
        <v>29</v>
      </c>
      <c r="E9" s="14" t="str">
        <f t="shared" ref="E9:E22" si="0">VLOOKUP(LEFT(C9,1),$C$25:$J$31,2)</f>
        <v>GRAPHIC DESIGN</v>
      </c>
      <c r="F9" s="14" t="str">
        <f t="shared" ref="F9:F22" si="1">VLOOKUP(LEFT(C9,1),$C$25:$J$31,5)</f>
        <v>SENIN-RABU</v>
      </c>
      <c r="G9" s="6"/>
      <c r="H9" s="18">
        <f t="shared" ref="H9:H22" si="2">VLOOKUP(LEFT(C9,1),$C$25:$J$31,3)</f>
        <v>675000</v>
      </c>
      <c r="I9" s="18">
        <f t="shared" ref="I9:I22" si="3">VLOOKUP(LEFT(C9,1),$C$25:$J$31,4)*H9</f>
        <v>67500</v>
      </c>
      <c r="J9" s="6"/>
    </row>
    <row r="10" spans="2:10" x14ac:dyDescent="0.25">
      <c r="B10" s="8">
        <v>3</v>
      </c>
      <c r="C10" s="8" t="s">
        <v>16</v>
      </c>
      <c r="D10" s="6" t="s">
        <v>30</v>
      </c>
      <c r="E10" s="14" t="str">
        <f t="shared" si="0"/>
        <v>SENIOR PROGRAMMING</v>
      </c>
      <c r="F10" s="14" t="str">
        <f t="shared" si="1"/>
        <v>SENIN-JUMAT</v>
      </c>
      <c r="G10" s="6"/>
      <c r="H10" s="18">
        <f t="shared" si="2"/>
        <v>900000</v>
      </c>
      <c r="I10" s="18">
        <f t="shared" si="3"/>
        <v>180000</v>
      </c>
      <c r="J10" s="6"/>
    </row>
    <row r="11" spans="2:10" x14ac:dyDescent="0.25">
      <c r="B11" s="8">
        <v>4</v>
      </c>
      <c r="C11" s="8" t="s">
        <v>17</v>
      </c>
      <c r="D11" s="6" t="s">
        <v>31</v>
      </c>
      <c r="E11" s="14" t="str">
        <f t="shared" si="0"/>
        <v>YUNIOR PROGRAMMING</v>
      </c>
      <c r="F11" s="14" t="str">
        <f t="shared" si="1"/>
        <v>SENIN-SABTU</v>
      </c>
      <c r="G11" s="6"/>
      <c r="H11" s="18">
        <f t="shared" si="2"/>
        <v>450000</v>
      </c>
      <c r="I11" s="18">
        <f t="shared" si="3"/>
        <v>135000</v>
      </c>
      <c r="J11" s="6"/>
    </row>
    <row r="12" spans="2:10" x14ac:dyDescent="0.25">
      <c r="B12" s="8">
        <v>5</v>
      </c>
      <c r="C12" s="8" t="s">
        <v>18</v>
      </c>
      <c r="D12" s="6" t="s">
        <v>32</v>
      </c>
      <c r="E12" s="14" t="str">
        <f t="shared" si="0"/>
        <v>COMPUTER INTRODUCTION</v>
      </c>
      <c r="F12" s="14" t="str">
        <f t="shared" si="1"/>
        <v>SENIN-SELASA</v>
      </c>
      <c r="G12" s="6"/>
      <c r="H12" s="18">
        <f t="shared" si="2"/>
        <v>150000</v>
      </c>
      <c r="I12" s="18">
        <f t="shared" si="3"/>
        <v>15000</v>
      </c>
      <c r="J12" s="6"/>
    </row>
    <row r="13" spans="2:10" x14ac:dyDescent="0.25">
      <c r="B13" s="8">
        <v>6</v>
      </c>
      <c r="C13" s="8" t="s">
        <v>14</v>
      </c>
      <c r="D13" s="6" t="s">
        <v>33</v>
      </c>
      <c r="E13" s="14" t="str">
        <f t="shared" si="0"/>
        <v>COMPUTER INTRODUCTION</v>
      </c>
      <c r="F13" s="14" t="str">
        <f t="shared" si="1"/>
        <v>SENIN-SELASA</v>
      </c>
      <c r="G13" s="6"/>
      <c r="H13" s="18">
        <f t="shared" si="2"/>
        <v>150000</v>
      </c>
      <c r="I13" s="18">
        <f t="shared" si="3"/>
        <v>15000</v>
      </c>
      <c r="J13" s="6"/>
    </row>
    <row r="14" spans="2:10" x14ac:dyDescent="0.25">
      <c r="B14" s="8">
        <v>7</v>
      </c>
      <c r="C14" s="8" t="s">
        <v>19</v>
      </c>
      <c r="D14" s="6" t="s">
        <v>34</v>
      </c>
      <c r="E14" s="14" t="str">
        <f t="shared" si="0"/>
        <v>GRAPHIC DESIGN</v>
      </c>
      <c r="F14" s="14" t="str">
        <f t="shared" si="1"/>
        <v>SENIN-RABU</v>
      </c>
      <c r="G14" s="6"/>
      <c r="H14" s="18">
        <f t="shared" si="2"/>
        <v>675000</v>
      </c>
      <c r="I14" s="18">
        <f t="shared" si="3"/>
        <v>67500</v>
      </c>
      <c r="J14" s="6"/>
    </row>
    <row r="15" spans="2:10" x14ac:dyDescent="0.25">
      <c r="B15" s="8">
        <v>8</v>
      </c>
      <c r="C15" s="8" t="s">
        <v>20</v>
      </c>
      <c r="D15" s="6" t="s">
        <v>35</v>
      </c>
      <c r="E15" s="14" t="str">
        <f t="shared" si="0"/>
        <v>GRAPHIC DESIGN</v>
      </c>
      <c r="F15" s="14" t="str">
        <f t="shared" si="1"/>
        <v>SENIN-RABU</v>
      </c>
      <c r="G15" s="6"/>
      <c r="H15" s="18">
        <f t="shared" si="2"/>
        <v>675000</v>
      </c>
      <c r="I15" s="18">
        <f t="shared" si="3"/>
        <v>67500</v>
      </c>
      <c r="J15" s="6"/>
    </row>
    <row r="16" spans="2:10" x14ac:dyDescent="0.25">
      <c r="B16" s="8">
        <v>9</v>
      </c>
      <c r="C16" s="8" t="s">
        <v>21</v>
      </c>
      <c r="D16" s="6" t="s">
        <v>36</v>
      </c>
      <c r="E16" s="14" t="str">
        <f t="shared" si="0"/>
        <v>MICROSOFT OFFICE</v>
      </c>
      <c r="F16" s="14" t="str">
        <f t="shared" si="1"/>
        <v>SENIN-KAMIS</v>
      </c>
      <c r="G16" s="6"/>
      <c r="H16" s="18">
        <f t="shared" si="2"/>
        <v>450000</v>
      </c>
      <c r="I16" s="18">
        <f t="shared" si="3"/>
        <v>90000</v>
      </c>
      <c r="J16" s="6"/>
    </row>
    <row r="17" spans="2:10" x14ac:dyDescent="0.25">
      <c r="B17" s="8">
        <v>10</v>
      </c>
      <c r="C17" s="8" t="s">
        <v>22</v>
      </c>
      <c r="D17" s="6" t="s">
        <v>37</v>
      </c>
      <c r="E17" s="14" t="str">
        <f t="shared" si="0"/>
        <v>MICROSOFT OFFICE</v>
      </c>
      <c r="F17" s="14" t="str">
        <f t="shared" si="1"/>
        <v>SENIN-KAMIS</v>
      </c>
      <c r="G17" s="6"/>
      <c r="H17" s="18">
        <f t="shared" si="2"/>
        <v>450000</v>
      </c>
      <c r="I17" s="18">
        <f t="shared" si="3"/>
        <v>90000</v>
      </c>
      <c r="J17" s="6"/>
    </row>
    <row r="18" spans="2:10" x14ac:dyDescent="0.25">
      <c r="B18" s="8">
        <v>11</v>
      </c>
      <c r="C18" s="8" t="s">
        <v>23</v>
      </c>
      <c r="D18" s="6" t="s">
        <v>38</v>
      </c>
      <c r="E18" s="14" t="str">
        <f t="shared" si="0"/>
        <v>MICROSOFT OFFICE</v>
      </c>
      <c r="F18" s="14" t="str">
        <f t="shared" si="1"/>
        <v>SENIN-KAMIS</v>
      </c>
      <c r="G18" s="6"/>
      <c r="H18" s="18">
        <f t="shared" si="2"/>
        <v>450000</v>
      </c>
      <c r="I18" s="18">
        <f t="shared" si="3"/>
        <v>90000</v>
      </c>
      <c r="J18" s="6"/>
    </row>
    <row r="19" spans="2:10" x14ac:dyDescent="0.25">
      <c r="B19" s="8">
        <v>12</v>
      </c>
      <c r="C19" s="8" t="s">
        <v>24</v>
      </c>
      <c r="D19" s="6" t="s">
        <v>39</v>
      </c>
      <c r="E19" s="14" t="str">
        <f t="shared" si="0"/>
        <v>COMPUTER INTRODUCTION</v>
      </c>
      <c r="F19" s="14" t="str">
        <f t="shared" si="1"/>
        <v>SENIN-SELASA</v>
      </c>
      <c r="G19" s="6"/>
      <c r="H19" s="18">
        <f t="shared" si="2"/>
        <v>150000</v>
      </c>
      <c r="I19" s="18">
        <f t="shared" si="3"/>
        <v>15000</v>
      </c>
      <c r="J19" s="6"/>
    </row>
    <row r="20" spans="2:10" x14ac:dyDescent="0.25">
      <c r="B20" s="8">
        <v>13</v>
      </c>
      <c r="C20" s="8" t="s">
        <v>25</v>
      </c>
      <c r="D20" s="6" t="s">
        <v>40</v>
      </c>
      <c r="E20" s="14" t="str">
        <f t="shared" si="0"/>
        <v>COMPUTER INTRODUCTION</v>
      </c>
      <c r="F20" s="14" t="str">
        <f t="shared" si="1"/>
        <v>SENIN-SELASA</v>
      </c>
      <c r="G20" s="6"/>
      <c r="H20" s="18">
        <f t="shared" si="2"/>
        <v>150000</v>
      </c>
      <c r="I20" s="18">
        <f t="shared" si="3"/>
        <v>15000</v>
      </c>
      <c r="J20" s="6"/>
    </row>
    <row r="21" spans="2:10" x14ac:dyDescent="0.25">
      <c r="B21" s="8">
        <v>14</v>
      </c>
      <c r="C21" s="8" t="s">
        <v>26</v>
      </c>
      <c r="D21" s="6" t="s">
        <v>41</v>
      </c>
      <c r="E21" s="14" t="str">
        <f t="shared" si="0"/>
        <v>YUNIOR PROGRAMMING</v>
      </c>
      <c r="F21" s="14" t="str">
        <f t="shared" si="1"/>
        <v>SENIN-SABTU</v>
      </c>
      <c r="G21" s="6"/>
      <c r="H21" s="18">
        <f t="shared" si="2"/>
        <v>450000</v>
      </c>
      <c r="I21" s="18">
        <f t="shared" si="3"/>
        <v>135000</v>
      </c>
      <c r="J21" s="6"/>
    </row>
    <row r="22" spans="2:10" x14ac:dyDescent="0.25">
      <c r="B22" s="8">
        <v>15</v>
      </c>
      <c r="C22" s="8" t="s">
        <v>27</v>
      </c>
      <c r="D22" s="6" t="s">
        <v>42</v>
      </c>
      <c r="E22" s="14" t="str">
        <f t="shared" si="0"/>
        <v>GRAPHIC DESIGN</v>
      </c>
      <c r="F22" s="14" t="str">
        <f t="shared" si="1"/>
        <v>SENIN-RABU</v>
      </c>
      <c r="G22" s="6"/>
      <c r="H22" s="18">
        <f t="shared" si="2"/>
        <v>675000</v>
      </c>
      <c r="I22" s="18">
        <f t="shared" si="3"/>
        <v>67500</v>
      </c>
      <c r="J22" s="6"/>
    </row>
    <row r="23" spans="2:10" x14ac:dyDescent="0.25">
      <c r="B23" s="9" t="s">
        <v>43</v>
      </c>
      <c r="C23" s="9"/>
      <c r="D23" s="9"/>
      <c r="E23" s="9"/>
      <c r="F23" s="9"/>
      <c r="G23" s="9"/>
      <c r="H23" s="18">
        <f>SUM(H8:H22)</f>
        <v>6600000</v>
      </c>
      <c r="I23" s="18">
        <f>SUM(I8:I22)</f>
        <v>1065000</v>
      </c>
      <c r="J23" s="6"/>
    </row>
    <row r="25" spans="2:10" x14ac:dyDescent="0.25">
      <c r="C25" s="10" t="s">
        <v>44</v>
      </c>
      <c r="D25" s="10" t="s">
        <v>45</v>
      </c>
      <c r="E25" s="10" t="s">
        <v>11</v>
      </c>
      <c r="F25" s="10" t="s">
        <v>12</v>
      </c>
      <c r="G25" s="10" t="s">
        <v>46</v>
      </c>
      <c r="H25" s="9" t="s">
        <v>47</v>
      </c>
      <c r="I25" s="9"/>
      <c r="J25" s="9"/>
    </row>
    <row r="26" spans="2:10" x14ac:dyDescent="0.25">
      <c r="C26" s="10"/>
      <c r="D26" s="10"/>
      <c r="E26" s="10"/>
      <c r="F26" s="10"/>
      <c r="G26" s="10"/>
      <c r="H26" s="13">
        <v>1</v>
      </c>
      <c r="I26" s="13">
        <v>2</v>
      </c>
      <c r="J26" s="13">
        <v>3</v>
      </c>
    </row>
    <row r="27" spans="2:10" x14ac:dyDescent="0.25">
      <c r="C27" s="8" t="s">
        <v>48</v>
      </c>
      <c r="D27" s="14" t="s">
        <v>53</v>
      </c>
      <c r="E27" s="18">
        <v>150000</v>
      </c>
      <c r="F27" s="15">
        <v>0.1</v>
      </c>
      <c r="G27" s="16" t="s">
        <v>58</v>
      </c>
      <c r="H27" s="17">
        <v>0.33333333333333331</v>
      </c>
      <c r="I27" s="17">
        <v>0.39583333333333331</v>
      </c>
      <c r="J27" s="17">
        <v>0.45833333333333331</v>
      </c>
    </row>
    <row r="28" spans="2:10" x14ac:dyDescent="0.25">
      <c r="C28" s="8" t="s">
        <v>49</v>
      </c>
      <c r="D28" s="14" t="s">
        <v>54</v>
      </c>
      <c r="E28" s="18">
        <v>675000</v>
      </c>
      <c r="F28" s="15">
        <v>0.1</v>
      </c>
      <c r="G28" s="16" t="s">
        <v>59</v>
      </c>
      <c r="H28" s="17">
        <v>0.39583333333333331</v>
      </c>
      <c r="I28" s="17">
        <v>0.45833333333333331</v>
      </c>
      <c r="J28" s="17">
        <v>0.5625</v>
      </c>
    </row>
    <row r="29" spans="2:10" x14ac:dyDescent="0.25">
      <c r="C29" s="8" t="s">
        <v>50</v>
      </c>
      <c r="D29" s="14" t="s">
        <v>55</v>
      </c>
      <c r="E29" s="18">
        <v>450000</v>
      </c>
      <c r="F29" s="15">
        <v>0.2</v>
      </c>
      <c r="G29" s="16" t="s">
        <v>60</v>
      </c>
      <c r="H29" s="17">
        <v>0.45833333333333331</v>
      </c>
      <c r="I29" s="17">
        <v>0.5625</v>
      </c>
      <c r="J29" s="17">
        <v>0.625</v>
      </c>
    </row>
    <row r="30" spans="2:10" x14ac:dyDescent="0.25">
      <c r="C30" s="8" t="s">
        <v>51</v>
      </c>
      <c r="D30" s="14" t="s">
        <v>56</v>
      </c>
      <c r="E30" s="18">
        <v>900000</v>
      </c>
      <c r="F30" s="15">
        <v>0.2</v>
      </c>
      <c r="G30" s="16" t="s">
        <v>61</v>
      </c>
      <c r="H30" s="17">
        <v>0.5625</v>
      </c>
      <c r="I30" s="17">
        <v>0.625</v>
      </c>
      <c r="J30" s="17">
        <v>0.6875</v>
      </c>
    </row>
    <row r="31" spans="2:10" x14ac:dyDescent="0.25">
      <c r="C31" s="8" t="s">
        <v>52</v>
      </c>
      <c r="D31" s="14" t="s">
        <v>57</v>
      </c>
      <c r="E31" s="18">
        <v>450000</v>
      </c>
      <c r="F31" s="15">
        <v>0.3</v>
      </c>
      <c r="G31" s="16" t="s">
        <v>62</v>
      </c>
      <c r="H31" s="17">
        <v>0.625</v>
      </c>
      <c r="I31" s="17">
        <v>0.6875</v>
      </c>
      <c r="J31" s="17">
        <v>0.77083333333333337</v>
      </c>
    </row>
  </sheetData>
  <mergeCells count="15">
    <mergeCell ref="H6:H7"/>
    <mergeCell ref="I6:I7"/>
    <mergeCell ref="B23:G23"/>
    <mergeCell ref="H25:J25"/>
    <mergeCell ref="C25:C26"/>
    <mergeCell ref="D25:D26"/>
    <mergeCell ref="E25:E26"/>
    <mergeCell ref="F25:F26"/>
    <mergeCell ref="G25:G26"/>
    <mergeCell ref="B2:E2"/>
    <mergeCell ref="B3:E3"/>
    <mergeCell ref="B6:B7"/>
    <mergeCell ref="C6:C7"/>
    <mergeCell ref="D6:D7"/>
    <mergeCell ref="F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tabSelected="1" topLeftCell="A4" workbookViewId="0">
      <selection activeCell="O8" sqref="O8"/>
    </sheetView>
  </sheetViews>
  <sheetFormatPr defaultRowHeight="15" x14ac:dyDescent="0.25"/>
  <cols>
    <col min="2" max="2" width="5.42578125" customWidth="1"/>
    <col min="3" max="3" width="20" customWidth="1"/>
    <col min="4" max="4" width="9.7109375" customWidth="1"/>
    <col min="10" max="10" width="11.85546875" customWidth="1"/>
    <col min="11" max="11" width="12.140625" customWidth="1"/>
    <col min="12" max="12" width="12.85546875" customWidth="1"/>
  </cols>
  <sheetData>
    <row r="2" spans="2:18" ht="18.75" x14ac:dyDescent="0.3">
      <c r="B2" s="2" t="s">
        <v>63</v>
      </c>
      <c r="C2" s="2"/>
      <c r="D2" s="2"/>
    </row>
    <row r="3" spans="2:18" x14ac:dyDescent="0.25">
      <c r="B3" s="1" t="s">
        <v>64</v>
      </c>
      <c r="C3" s="1"/>
    </row>
    <row r="4" spans="2:18" x14ac:dyDescent="0.25">
      <c r="B4" s="1" t="s">
        <v>65</v>
      </c>
      <c r="C4" s="1"/>
    </row>
    <row r="6" spans="2:18" x14ac:dyDescent="0.25">
      <c r="B6" s="4" t="s">
        <v>2</v>
      </c>
      <c r="C6" s="4" t="s">
        <v>6</v>
      </c>
      <c r="D6" s="7" t="s">
        <v>66</v>
      </c>
      <c r="E6" s="7"/>
      <c r="F6" s="7"/>
      <c r="G6" s="7"/>
      <c r="H6" s="7"/>
      <c r="I6" s="7"/>
      <c r="J6" s="5" t="s">
        <v>73</v>
      </c>
      <c r="K6" s="5" t="s">
        <v>73</v>
      </c>
      <c r="L6" s="4" t="s">
        <v>76</v>
      </c>
      <c r="M6" s="5" t="s">
        <v>77</v>
      </c>
      <c r="N6" s="5" t="s">
        <v>79</v>
      </c>
      <c r="O6" s="5" t="s">
        <v>79</v>
      </c>
      <c r="P6" s="5" t="s">
        <v>82</v>
      </c>
      <c r="Q6" s="4" t="s">
        <v>84</v>
      </c>
      <c r="R6" s="5" t="s">
        <v>82</v>
      </c>
    </row>
    <row r="7" spans="2:18" x14ac:dyDescent="0.25">
      <c r="B7" s="4"/>
      <c r="C7" s="4"/>
      <c r="D7" s="5" t="s">
        <v>67</v>
      </c>
      <c r="E7" s="5" t="s">
        <v>68</v>
      </c>
      <c r="F7" s="5" t="s">
        <v>69</v>
      </c>
      <c r="G7" s="5" t="s">
        <v>70</v>
      </c>
      <c r="H7" s="5" t="s">
        <v>71</v>
      </c>
      <c r="I7" s="5" t="s">
        <v>72</v>
      </c>
      <c r="J7" s="5" t="s">
        <v>74</v>
      </c>
      <c r="K7" s="5" t="s">
        <v>75</v>
      </c>
      <c r="L7" s="4"/>
      <c r="M7" s="5" t="s">
        <v>78</v>
      </c>
      <c r="N7" s="5" t="s">
        <v>80</v>
      </c>
      <c r="O7" s="5" t="s">
        <v>81</v>
      </c>
      <c r="P7" s="5" t="s">
        <v>83</v>
      </c>
      <c r="Q7" s="4"/>
      <c r="R7" s="5" t="s">
        <v>85</v>
      </c>
    </row>
    <row r="8" spans="2:18" x14ac:dyDescent="0.25">
      <c r="B8" s="6">
        <v>1</v>
      </c>
      <c r="C8" s="14" t="s">
        <v>86</v>
      </c>
      <c r="D8" s="6">
        <v>8</v>
      </c>
      <c r="E8" s="6">
        <v>9</v>
      </c>
      <c r="F8" s="6">
        <v>10</v>
      </c>
      <c r="G8" s="6">
        <v>0</v>
      </c>
      <c r="H8" s="6">
        <v>9</v>
      </c>
      <c r="I8" s="6">
        <v>0</v>
      </c>
      <c r="J8" s="6">
        <f>SUM(D8:I8)</f>
        <v>36</v>
      </c>
      <c r="K8" s="6">
        <f>SUMIF(D8:I8,"&gt;8")</f>
        <v>28</v>
      </c>
      <c r="L8" s="6">
        <f>SUM(J8*D25)</f>
        <v>72000</v>
      </c>
      <c r="M8" s="6">
        <f>SUM(K8*D26)</f>
        <v>28000</v>
      </c>
      <c r="N8" s="6">
        <f>COUNTIF(D8:I8,"&gt;0")*1500</f>
        <v>6000</v>
      </c>
      <c r="O8" s="6"/>
      <c r="P8" s="6"/>
      <c r="Q8" s="6"/>
      <c r="R8" s="6"/>
    </row>
    <row r="9" spans="2:18" x14ac:dyDescent="0.25">
      <c r="B9" s="6">
        <v>2</v>
      </c>
      <c r="C9" s="14" t="s">
        <v>87</v>
      </c>
      <c r="D9" s="6">
        <v>8</v>
      </c>
      <c r="E9" s="6">
        <v>9</v>
      </c>
      <c r="F9" s="6">
        <v>8</v>
      </c>
      <c r="G9" s="19">
        <v>8</v>
      </c>
      <c r="H9" s="19">
        <v>8</v>
      </c>
      <c r="I9" s="19">
        <v>7</v>
      </c>
      <c r="J9" s="6">
        <f t="shared" ref="J9:J17" si="0">SUM(D9:I9)</f>
        <v>48</v>
      </c>
      <c r="K9" s="6">
        <f t="shared" ref="K9:K17" si="1">SUMIF(D9:I9,"&gt;8")</f>
        <v>9</v>
      </c>
      <c r="L9" s="6">
        <f>SUM(J9*D25)</f>
        <v>96000</v>
      </c>
      <c r="M9" s="6">
        <f>SUM(K9*D26)</f>
        <v>9000</v>
      </c>
      <c r="N9" s="6">
        <f>COUNTIF(D9:I9,"&gt;0")*1500</f>
        <v>9000</v>
      </c>
      <c r="O9" s="6"/>
      <c r="P9" s="6"/>
      <c r="Q9" s="6"/>
      <c r="R9" s="6"/>
    </row>
    <row r="10" spans="2:18" x14ac:dyDescent="0.25">
      <c r="B10" s="6">
        <v>3</v>
      </c>
      <c r="C10" s="14" t="s">
        <v>88</v>
      </c>
      <c r="D10" s="6">
        <v>8</v>
      </c>
      <c r="E10" s="6">
        <v>8</v>
      </c>
      <c r="F10" s="6">
        <v>8</v>
      </c>
      <c r="G10" s="6">
        <v>8</v>
      </c>
      <c r="H10" s="6">
        <v>8</v>
      </c>
      <c r="I10" s="6">
        <v>7</v>
      </c>
      <c r="J10" s="6">
        <f>SUM(D10:I10)</f>
        <v>47</v>
      </c>
      <c r="K10" s="6">
        <f t="shared" si="1"/>
        <v>0</v>
      </c>
      <c r="L10" s="6">
        <f>SUM(J10*D25)</f>
        <v>94000</v>
      </c>
      <c r="M10" s="6">
        <f>SUM(K10*D26)</f>
        <v>0</v>
      </c>
      <c r="N10" s="6">
        <f t="shared" ref="N9:N17" si="2">COUNTIF(D10:I10,"&gt;0")*1500</f>
        <v>9000</v>
      </c>
      <c r="O10" s="6"/>
      <c r="P10" s="6"/>
      <c r="Q10" s="6"/>
      <c r="R10" s="6"/>
    </row>
    <row r="11" spans="2:18" x14ac:dyDescent="0.25">
      <c r="B11" s="6">
        <v>4</v>
      </c>
      <c r="C11" s="14" t="s">
        <v>89</v>
      </c>
      <c r="D11" s="6">
        <v>8</v>
      </c>
      <c r="E11" s="6">
        <v>8</v>
      </c>
      <c r="F11" s="6">
        <v>12</v>
      </c>
      <c r="G11" s="6">
        <v>8</v>
      </c>
      <c r="H11" s="6">
        <v>8</v>
      </c>
      <c r="I11" s="6">
        <v>9</v>
      </c>
      <c r="J11" s="6">
        <f t="shared" si="0"/>
        <v>53</v>
      </c>
      <c r="K11" s="6">
        <f t="shared" si="1"/>
        <v>21</v>
      </c>
      <c r="L11" s="6">
        <f>SUM(J11*D25)</f>
        <v>106000</v>
      </c>
      <c r="M11" s="6">
        <f>SUM(K11*D26)</f>
        <v>21000</v>
      </c>
      <c r="N11" s="6">
        <f t="shared" si="2"/>
        <v>9000</v>
      </c>
      <c r="O11" s="6"/>
      <c r="P11" s="6"/>
      <c r="Q11" s="6"/>
      <c r="R11" s="6"/>
    </row>
    <row r="12" spans="2:18" x14ac:dyDescent="0.25">
      <c r="B12" s="6">
        <v>5</v>
      </c>
      <c r="C12" s="14" t="s">
        <v>90</v>
      </c>
      <c r="D12" s="6">
        <v>8</v>
      </c>
      <c r="E12" s="6">
        <v>10</v>
      </c>
      <c r="F12" s="6">
        <v>12</v>
      </c>
      <c r="G12" s="6">
        <v>7</v>
      </c>
      <c r="H12" s="6">
        <v>8</v>
      </c>
      <c r="I12" s="6">
        <v>9</v>
      </c>
      <c r="J12" s="6">
        <f t="shared" si="0"/>
        <v>54</v>
      </c>
      <c r="K12" s="6">
        <f t="shared" si="1"/>
        <v>31</v>
      </c>
      <c r="L12" s="6">
        <f>SUM(J12*D25)</f>
        <v>108000</v>
      </c>
      <c r="M12" s="6">
        <f>SUM(K12*D26)</f>
        <v>31000</v>
      </c>
      <c r="N12" s="6">
        <f t="shared" si="2"/>
        <v>9000</v>
      </c>
      <c r="O12" s="6"/>
      <c r="P12" s="6"/>
      <c r="Q12" s="6"/>
      <c r="R12" s="6"/>
    </row>
    <row r="13" spans="2:18" x14ac:dyDescent="0.25">
      <c r="B13" s="6">
        <v>6</v>
      </c>
      <c r="C13" s="14" t="s">
        <v>91</v>
      </c>
      <c r="D13" s="6">
        <v>8</v>
      </c>
      <c r="E13" s="6">
        <v>10</v>
      </c>
      <c r="F13" s="6">
        <v>6</v>
      </c>
      <c r="G13" s="6">
        <v>8</v>
      </c>
      <c r="H13" s="6">
        <v>8</v>
      </c>
      <c r="I13" s="6">
        <v>8</v>
      </c>
      <c r="J13" s="6">
        <f t="shared" si="0"/>
        <v>48</v>
      </c>
      <c r="K13" s="6">
        <f t="shared" si="1"/>
        <v>10</v>
      </c>
      <c r="L13" s="6">
        <f>SUM(J13*D25)</f>
        <v>96000</v>
      </c>
      <c r="M13" s="6">
        <f>SUM(K13*D26)</f>
        <v>10000</v>
      </c>
      <c r="N13" s="6">
        <f t="shared" si="2"/>
        <v>9000</v>
      </c>
      <c r="O13" s="6"/>
      <c r="P13" s="6"/>
      <c r="Q13" s="6"/>
      <c r="R13" s="6"/>
    </row>
    <row r="14" spans="2:18" x14ac:dyDescent="0.25">
      <c r="B14" s="6">
        <v>7</v>
      </c>
      <c r="C14" s="14" t="s">
        <v>92</v>
      </c>
      <c r="D14" s="6">
        <v>9</v>
      </c>
      <c r="E14" s="6">
        <v>10</v>
      </c>
      <c r="F14" s="6">
        <v>10</v>
      </c>
      <c r="G14" s="6">
        <v>8</v>
      </c>
      <c r="H14" s="6">
        <v>8</v>
      </c>
      <c r="I14" s="6">
        <v>8</v>
      </c>
      <c r="J14" s="6">
        <f t="shared" si="0"/>
        <v>53</v>
      </c>
      <c r="K14" s="6">
        <f t="shared" si="1"/>
        <v>29</v>
      </c>
      <c r="L14" s="6">
        <f>SUM(J14*D25)</f>
        <v>106000</v>
      </c>
      <c r="M14" s="6">
        <f>SUM(K14*D26)</f>
        <v>29000</v>
      </c>
      <c r="N14" s="6">
        <f t="shared" si="2"/>
        <v>9000</v>
      </c>
      <c r="O14" s="6"/>
      <c r="P14" s="6"/>
      <c r="Q14" s="6"/>
      <c r="R14" s="6"/>
    </row>
    <row r="15" spans="2:18" x14ac:dyDescent="0.25">
      <c r="B15" s="6">
        <v>8</v>
      </c>
      <c r="C15" s="14" t="s">
        <v>93</v>
      </c>
      <c r="D15" s="6">
        <v>8</v>
      </c>
      <c r="E15" s="6">
        <v>1</v>
      </c>
      <c r="F15" s="6">
        <v>10</v>
      </c>
      <c r="G15" s="6">
        <v>9</v>
      </c>
      <c r="H15" s="6">
        <v>0</v>
      </c>
      <c r="I15" s="6">
        <v>8</v>
      </c>
      <c r="J15" s="6">
        <f t="shared" si="0"/>
        <v>36</v>
      </c>
      <c r="K15" s="6">
        <f t="shared" si="1"/>
        <v>19</v>
      </c>
      <c r="L15" s="6">
        <f>SUM(J15*D25)</f>
        <v>72000</v>
      </c>
      <c r="M15" s="6">
        <f>SUM(K15*D26)</f>
        <v>19000</v>
      </c>
      <c r="N15" s="6">
        <f t="shared" si="2"/>
        <v>7500</v>
      </c>
      <c r="O15" s="6"/>
      <c r="P15" s="6"/>
      <c r="Q15" s="6"/>
      <c r="R15" s="6"/>
    </row>
    <row r="16" spans="2:18" x14ac:dyDescent="0.25">
      <c r="B16" s="6">
        <v>9</v>
      </c>
      <c r="C16" s="14" t="s">
        <v>94</v>
      </c>
      <c r="D16" s="6">
        <v>7</v>
      </c>
      <c r="E16" s="6">
        <v>9</v>
      </c>
      <c r="F16" s="6">
        <v>12</v>
      </c>
      <c r="G16" s="6">
        <v>10</v>
      </c>
      <c r="H16" s="6">
        <v>8</v>
      </c>
      <c r="I16" s="6">
        <v>6</v>
      </c>
      <c r="J16" s="6">
        <f t="shared" si="0"/>
        <v>52</v>
      </c>
      <c r="K16" s="6">
        <f t="shared" si="1"/>
        <v>31</v>
      </c>
      <c r="L16" s="6">
        <f>SUM(J16*D25)</f>
        <v>104000</v>
      </c>
      <c r="M16" s="6">
        <f>SUM(K16*D26)</f>
        <v>31000</v>
      </c>
      <c r="N16" s="6">
        <f t="shared" si="2"/>
        <v>9000</v>
      </c>
      <c r="O16" s="6"/>
      <c r="P16" s="6"/>
      <c r="Q16" s="6"/>
      <c r="R16" s="6"/>
    </row>
    <row r="17" spans="2:18" x14ac:dyDescent="0.25">
      <c r="B17" s="6">
        <v>10</v>
      </c>
      <c r="C17" s="14" t="s">
        <v>95</v>
      </c>
      <c r="D17" s="6">
        <v>6</v>
      </c>
      <c r="E17" s="6">
        <v>8</v>
      </c>
      <c r="F17" s="6">
        <v>9</v>
      </c>
      <c r="G17" s="6">
        <v>12</v>
      </c>
      <c r="H17" s="6">
        <v>9</v>
      </c>
      <c r="I17" s="6">
        <v>8</v>
      </c>
      <c r="J17" s="6">
        <f t="shared" si="0"/>
        <v>52</v>
      </c>
      <c r="K17" s="6">
        <f t="shared" si="1"/>
        <v>30</v>
      </c>
      <c r="L17" s="6">
        <f>SUM(J17*D25)</f>
        <v>104000</v>
      </c>
      <c r="M17" s="6">
        <f>SUM(K17*D26)</f>
        <v>30000</v>
      </c>
      <c r="N17" s="6">
        <f t="shared" si="2"/>
        <v>9000</v>
      </c>
      <c r="O17" s="6"/>
      <c r="P17" s="6"/>
      <c r="Q17" s="6"/>
      <c r="R17" s="6"/>
    </row>
    <row r="18" spans="2:18" x14ac:dyDescent="0.25">
      <c r="C18" s="14" t="s">
        <v>43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2:18" x14ac:dyDescent="0.25">
      <c r="C19" s="14" t="s">
        <v>96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2:18" x14ac:dyDescent="0.25">
      <c r="C20" s="14" t="s">
        <v>97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2:18" x14ac:dyDescent="0.25">
      <c r="C21" s="14" t="s">
        <v>98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4" spans="2:18" x14ac:dyDescent="0.25">
      <c r="C24" s="20" t="s">
        <v>99</v>
      </c>
      <c r="D24" s="20"/>
    </row>
    <row r="25" spans="2:18" x14ac:dyDescent="0.25">
      <c r="C25" s="21" t="s">
        <v>102</v>
      </c>
      <c r="D25" s="22">
        <v>2000</v>
      </c>
    </row>
    <row r="26" spans="2:18" x14ac:dyDescent="0.25">
      <c r="C26" s="21" t="s">
        <v>103</v>
      </c>
      <c r="D26" s="22">
        <v>1000</v>
      </c>
    </row>
    <row r="27" spans="2:18" x14ac:dyDescent="0.25">
      <c r="C27" s="21" t="s">
        <v>100</v>
      </c>
      <c r="D27" s="22">
        <v>1500</v>
      </c>
    </row>
    <row r="28" spans="2:18" x14ac:dyDescent="0.25">
      <c r="C28" s="21" t="s">
        <v>104</v>
      </c>
      <c r="D28" s="22">
        <v>25000</v>
      </c>
    </row>
    <row r="29" spans="2:18" x14ac:dyDescent="0.25">
      <c r="C29" s="21" t="s">
        <v>105</v>
      </c>
      <c r="D29" s="22">
        <v>8</v>
      </c>
    </row>
    <row r="30" spans="2:18" x14ac:dyDescent="0.25">
      <c r="C30" s="21" t="s">
        <v>101</v>
      </c>
      <c r="D30" s="23">
        <v>0.1</v>
      </c>
    </row>
  </sheetData>
  <mergeCells count="9">
    <mergeCell ref="L6:L7"/>
    <mergeCell ref="Q6:Q7"/>
    <mergeCell ref="C24:D24"/>
    <mergeCell ref="B2:D2"/>
    <mergeCell ref="B3:C3"/>
    <mergeCell ref="B4:C4"/>
    <mergeCell ref="B6:B7"/>
    <mergeCell ref="C6:C7"/>
    <mergeCell ref="D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PT. Berca Cakra Teknologi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praktek</dc:creator>
  <cp:lastModifiedBy>praktek</cp:lastModifiedBy>
  <dcterms:created xsi:type="dcterms:W3CDTF">2016-03-21T09:32:58Z</dcterms:created>
  <dcterms:modified xsi:type="dcterms:W3CDTF">2016-03-21T11:08:16Z</dcterms:modified>
</cp:coreProperties>
</file>