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irisd\OneDrive - George Mason University - O365 Production\OR531\"/>
    </mc:Choice>
  </mc:AlternateContent>
  <xr:revisionPtr revIDLastSave="0" documentId="8_{3F89231B-5734-4C56-853E-F7E80E564674}" xr6:coauthVersionLast="47" xr6:coauthVersionMax="47" xr10:uidLastSave="{00000000-0000-0000-0000-000000000000}"/>
  <bookViews>
    <workbookView xWindow="-120" yWindow="-120" windowWidth="29040" windowHeight="15720" xr2:uid="{8779A4EB-B999-4D8B-89D4-0FE2B9E4A138}"/>
  </bookViews>
  <sheets>
    <sheet name="Decision Tree" sheetId="1" r:id="rId1"/>
    <sheet name="Answers" sheetId="2" r:id="rId2"/>
  </sheets>
  <definedNames>
    <definedName name="solver_node1" localSheetId="0" hidden="1">"1;$B$13;;;;$A$1;Grant Credit?;1;"</definedName>
    <definedName name="solver_node10" localSheetId="0" hidden="1">"2;$R$18;$N$23;8000;0.1;Paid in full;Terminal;1;"</definedName>
    <definedName name="solver_node11" localSheetId="0" hidden="1">"2;$R$23;$N$23;4000;0.2;Paid half;Terminal;1;"</definedName>
    <definedName name="solver_node12" localSheetId="0" hidden="1">"2;$R$28;$N$23;0;0.7;No payment;Terminal;1;"</definedName>
    <definedName name="solver_node13" localSheetId="0" hidden="1">"0;$N$38;$J$30;-2000;;Option 2 (Vigorous) ;Payment collected (vigorous);1;"</definedName>
    <definedName name="solver_node14" localSheetId="0" hidden="1">"2;$R$33;$N$38;8000;0.3;Paid in full;Terminal;1;"</definedName>
    <definedName name="solver_node15" localSheetId="0" hidden="1">"2;$R$38;$N$38;4000;0.5;Half paid;Terminal;1;"</definedName>
    <definedName name="solver_node16" localSheetId="0" hidden="1">"2;$R$43;$N$38;0;0.2;No payment;Terminal;1;"</definedName>
    <definedName name="solver_node2" localSheetId="0" hidden="1">"0;$F$5;$B$13;-5000;;Do Not Grant Credit;Buy with cash?;1;"</definedName>
    <definedName name="solver_node3" localSheetId="0" hidden="1">"2;$J$3;$F$5;8000;0.2;Buy with cash;Terminal;1;"</definedName>
    <definedName name="solver_node4" localSheetId="0" hidden="1">"2;$J$8;$F$5;0;0.8;Do not buy;Terminal;1;"</definedName>
    <definedName name="solver_node5" localSheetId="0" hidden="1">"0;$F$21;$B$13;-5000;;Grant Credit;Good Credit?;1;"</definedName>
    <definedName name="solver_node6" localSheetId="0" hidden="1">"0;$J$13;$F$21;0;0.7;Customer has good credit;Payment back?;1;"</definedName>
    <definedName name="solver_node7" localSheetId="0" hidden="1">"2;$N$13;$J$13;8000;1;Pay back in full;Terminal;1;"</definedName>
    <definedName name="solver_node8" localSheetId="0" hidden="1">"1;$J$30;$F$21;0;0.3;Customer has bad credit;Which option?;1;"</definedName>
    <definedName name="solver_node9" localSheetId="0" hidden="1">"0;$N$23;$J$30;0;;Option 1 (Non Vigorous);Payment collection probability;1;"</definedName>
    <definedName name="solver_nodes" localSheetId="0" hidden="1">16</definedName>
    <definedName name="solver_rcp" hidden="1">0</definedName>
    <definedName name="solver_tree_a" localSheetId="0" hidden="1">1</definedName>
    <definedName name="solver_tree_b" localSheetId="0" hidden="1">1</definedName>
    <definedName name="solver_tree_ce" localSheetId="0" hidden="1">1</definedName>
    <definedName name="solver_tree_dn" localSheetId="0" hidden="1">1</definedName>
    <definedName name="solver_tree_rt" localSheetId="0" hidden="1">1000000000000</definedName>
    <definedName name="solver_treeroot" localSheetId="0" hidden="1">'Decision Tree'!$A$1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43" i="1" l="1"/>
  <c r="Q44" i="1" s="1"/>
  <c r="S38" i="1"/>
  <c r="Q39" i="1" s="1"/>
  <c r="S33" i="1"/>
  <c r="Q34" i="1" s="1"/>
  <c r="M39" i="1" s="1"/>
  <c r="S28" i="1"/>
  <c r="Q29" i="1" s="1"/>
  <c r="S23" i="1"/>
  <c r="Q24" i="1" s="1"/>
  <c r="Q19" i="1"/>
  <c r="M24" i="1" s="1"/>
  <c r="I31" i="1" s="1"/>
  <c r="J30" i="1" s="1"/>
  <c r="S18" i="1"/>
  <c r="S13" i="1"/>
  <c r="M14" i="1" s="1"/>
  <c r="I14" i="1" s="1"/>
  <c r="E22" i="1" s="1"/>
  <c r="S8" i="1"/>
  <c r="I9" i="1" s="1"/>
  <c r="S3" i="1"/>
  <c r="I4" i="1" s="1"/>
  <c r="E6" i="1" s="1"/>
  <c r="A14" i="1" l="1"/>
  <c r="B13" i="1" s="1"/>
</calcChain>
</file>

<file path=xl/sharedStrings.xml><?xml version="1.0" encoding="utf-8"?>
<sst xmlns="http://schemas.openxmlformats.org/spreadsheetml/2006/main" count="27" uniqueCount="23">
  <si>
    <t>Do Not Grant Credit</t>
  </si>
  <si>
    <t>Grant Credit</t>
  </si>
  <si>
    <t>Buy with cash</t>
  </si>
  <si>
    <t>Do not buy</t>
  </si>
  <si>
    <t>Customer has good credit</t>
  </si>
  <si>
    <t>Customer has bad credit</t>
  </si>
  <si>
    <t>Pay back in full</t>
  </si>
  <si>
    <t>Paid in full</t>
  </si>
  <si>
    <t>Paid half</t>
  </si>
  <si>
    <t>No payment</t>
  </si>
  <si>
    <t>Option 1 (Non Vigorous)</t>
  </si>
  <si>
    <t xml:space="preserve">Option 2 (Vigorous) </t>
  </si>
  <si>
    <t>Half paid</t>
  </si>
  <si>
    <r>
      <rPr>
        <b/>
        <sz val="11"/>
        <color theme="1"/>
        <rFont val="Aptos Narrow"/>
        <family val="2"/>
        <scheme val="minor"/>
      </rPr>
      <t>1. What is the complete, optimal decision strategy for CMI?</t>
    </r>
    <r>
      <rPr>
        <sz val="11"/>
        <color theme="1"/>
        <rFont val="Aptos Narrow"/>
        <family val="2"/>
        <scheme val="minor"/>
      </rPr>
      <t xml:space="preserve">
The optimal decision strategy is to grant credit to the customer and to grant credit to those with good credit scores. If the customer has bad credit, then it is best to pursue a vigorous collection strategy despite additonal incurred cost.While granting credit carries some risk, the expected value of doing so is significantly higher than denying it. Based on the expected monetary outcomes, granting credit is the best decision.
</t>
    </r>
  </si>
  <si>
    <r>
      <rPr>
        <b/>
        <sz val="11"/>
        <color theme="1"/>
        <rFont val="Aptos Narrow"/>
        <family val="2"/>
        <scheme val="minor"/>
      </rPr>
      <t>2. What is the expected value of the optimal decision strategy?</t>
    </r>
    <r>
      <rPr>
        <sz val="11"/>
        <color theme="1"/>
        <rFont val="Aptos Narrow"/>
        <family val="2"/>
        <scheme val="minor"/>
      </rPr>
      <t xml:space="preserve">
The expected value of the optimal decision strategy, which was to grant credit, is $1320.</t>
    </r>
  </si>
  <si>
    <t>Profit ($)</t>
  </si>
  <si>
    <t>Probability</t>
  </si>
  <si>
    <t>–$3,000</t>
  </si>
  <si>
    <t>–$7,000</t>
  </si>
  <si>
    <t>Credit Type</t>
  </si>
  <si>
    <t>Good Credit Collection</t>
  </si>
  <si>
    <t>Vigorous Credit Collection</t>
  </si>
  <si>
    <r>
      <t xml:space="preserve">3. What is the risk profile of the optimal decision strategy?
</t>
    </r>
    <r>
      <rPr>
        <sz val="11"/>
        <color theme="1"/>
        <rFont val="Aptos Narrow"/>
        <family val="2"/>
        <scheme val="minor"/>
      </rPr>
      <t>The risk profile of the optimal decision strategy can be seen in the chart below. Overall</t>
    </r>
    <r>
      <rPr>
        <b/>
        <sz val="11"/>
        <color theme="1"/>
        <rFont val="Aptos Narrow"/>
        <family val="2"/>
        <scheme val="minor"/>
      </rPr>
      <t xml:space="preserve">, </t>
    </r>
    <r>
      <rPr>
        <sz val="11"/>
        <color theme="1"/>
        <rFont val="Aptos Narrow"/>
        <family val="2"/>
        <scheme val="minor"/>
      </rPr>
      <t xml:space="preserve">there is a 79% chance of profit and a 21% chance of loss.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</si>
</sst>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rgb="FFFFCC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rgb="FFFF0000"/>
      </right>
      <top/>
      <bottom/>
      <diagonal/>
    </border>
    <border>
      <left/>
      <right style="thin">
        <color rgb="FFFF0000"/>
      </right>
      <top/>
      <bottom style="thin">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theme="9"/>
      </right>
      <top/>
      <bottom style="thin">
        <color theme="9"/>
      </bottom>
      <diagonal/>
    </border>
    <border>
      <left/>
      <right style="thin">
        <color indexed="64"/>
      </right>
      <top style="thin">
        <color indexed="64"/>
      </top>
      <bottom style="thin">
        <color indexed="64"/>
      </bottom>
      <diagonal/>
    </border>
    <border>
      <left style="thin">
        <color indexed="64"/>
      </left>
      <right style="thin">
        <color indexed="64"/>
      </right>
      <top/>
      <bottom style="thin">
        <color theme="9"/>
      </bottom>
      <diagonal/>
    </border>
    <border>
      <left style="thin">
        <color indexed="64"/>
      </left>
      <right style="thin">
        <color indexed="64"/>
      </right>
      <top/>
      <bottom style="thin">
        <color rgb="FFFF0000"/>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0" fontId="0" fillId="0" borderId="0" xfId="0" applyNumberFormat="1"/>
    <xf numFmtId="9" fontId="0" fillId="0" borderId="0" xfId="0" applyNumberFormat="1" applyAlignment="1">
      <alignment horizontal="left"/>
    </xf>
    <xf numFmtId="0" fontId="0" fillId="0" borderId="0" xfId="0" applyAlignment="1">
      <alignment wrapText="1"/>
    </xf>
    <xf numFmtId="0" fontId="2" fillId="0" borderId="4" xfId="0" applyFont="1" applyBorder="1"/>
    <xf numFmtId="0" fontId="0" fillId="0" borderId="5" xfId="0" applyBorder="1"/>
    <xf numFmtId="0" fontId="0" fillId="0" borderId="6" xfId="0" applyBorder="1"/>
    <xf numFmtId="0" fontId="2" fillId="0" borderId="8" xfId="0" applyFont="1" applyBorder="1"/>
    <xf numFmtId="9" fontId="0" fillId="2" borderId="7" xfId="0" applyNumberFormat="1" applyFill="1" applyBorder="1" applyAlignment="1">
      <alignment horizontal="left"/>
    </xf>
    <xf numFmtId="9" fontId="0" fillId="3" borderId="2" xfId="0" applyNumberFormat="1" applyFill="1" applyBorder="1" applyAlignment="1">
      <alignment horizontal="left"/>
    </xf>
    <xf numFmtId="9" fontId="0" fillId="3" borderId="3" xfId="0" applyNumberFormat="1" applyFill="1" applyBorder="1" applyAlignment="1">
      <alignment horizontal="left"/>
    </xf>
    <xf numFmtId="0" fontId="2" fillId="0" borderId="1" xfId="0" applyFont="1" applyBorder="1"/>
    <xf numFmtId="44" fontId="0" fillId="2" borderId="9" xfId="1" applyFont="1" applyFill="1" applyBorder="1" applyAlignment="1">
      <alignment horizontal="left"/>
    </xf>
    <xf numFmtId="44" fontId="0" fillId="3" borderId="5" xfId="1" applyFont="1" applyFill="1" applyBorder="1" applyAlignment="1">
      <alignment horizontal="left"/>
    </xf>
    <xf numFmtId="44" fontId="0" fillId="3" borderId="10" xfId="1" applyFont="1" applyFill="1" applyBorder="1" applyAlignment="1">
      <alignment horizontal="left"/>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applyAlignment="1">
      <alignment horizontal="left" vertical="center" wrapText="1"/>
    </xf>
  </cellXfs>
  <cellStyles count="2">
    <cellStyle name="Currency" xfId="1" builtinId="4"/>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12</xdr:row>
      <xdr:rowOff>0</xdr:rowOff>
    </xdr:from>
    <xdr:to>
      <xdr:col>2</xdr:col>
      <xdr:colOff>0</xdr:colOff>
      <xdr:row>12</xdr:row>
      <xdr:rowOff>154781</xdr:rowOff>
    </xdr:to>
    <xdr:sp macro="" textlink="">
      <xdr:nvSpPr>
        <xdr:cNvPr id="1601" name="Solver_shape$B$13">
          <a:extLst>
            <a:ext uri="{FF2B5EF4-FFF2-40B4-BE49-F238E27FC236}">
              <a16:creationId xmlns:a16="http://schemas.microsoft.com/office/drawing/2014/main" id="{FBC8F944-481C-6D33-C21B-2F19B52B82AB}"/>
            </a:ext>
          </a:extLst>
        </xdr:cNvPr>
        <xdr:cNvSpPr/>
      </xdr:nvSpPr>
      <xdr:spPr>
        <a:xfrm>
          <a:off x="609600" y="2286000"/>
          <a:ext cx="152400" cy="152400"/>
        </a:xfrm>
        <a:prstGeom prst="flowChartProcess">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12</xdr:row>
      <xdr:rowOff>76200</xdr:rowOff>
    </xdr:from>
    <xdr:to>
      <xdr:col>1</xdr:col>
      <xdr:colOff>0</xdr:colOff>
      <xdr:row>12</xdr:row>
      <xdr:rowOff>76200</xdr:rowOff>
    </xdr:to>
    <xdr:cxnSp macro="">
      <xdr:nvCxnSpPr>
        <xdr:cNvPr id="1602" name="Solver_line$B$13">
          <a:extLst>
            <a:ext uri="{FF2B5EF4-FFF2-40B4-BE49-F238E27FC236}">
              <a16:creationId xmlns:a16="http://schemas.microsoft.com/office/drawing/2014/main" id="{1244786D-C725-2172-9895-33437060A3E3}"/>
            </a:ext>
          </a:extLst>
        </xdr:cNvPr>
        <xdr:cNvCxnSpPr/>
      </xdr:nvCxnSpPr>
      <xdr:spPr>
        <a:xfrm>
          <a:off x="0" y="2362200"/>
          <a:ext cx="609600"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4</xdr:row>
      <xdr:rowOff>76200</xdr:rowOff>
    </xdr:from>
    <xdr:to>
      <xdr:col>3</xdr:col>
      <xdr:colOff>0</xdr:colOff>
      <xdr:row>12</xdr:row>
      <xdr:rowOff>76200</xdr:rowOff>
    </xdr:to>
    <xdr:cxnSp macro="">
      <xdr:nvCxnSpPr>
        <xdr:cNvPr id="1603" name="Solver_shapecon$F$5">
          <a:extLst>
            <a:ext uri="{FF2B5EF4-FFF2-40B4-BE49-F238E27FC236}">
              <a16:creationId xmlns:a16="http://schemas.microsoft.com/office/drawing/2014/main" id="{3D31F46E-F64C-ACFE-30B5-0CD083EF5FD8}"/>
            </a:ext>
          </a:extLst>
        </xdr:cNvPr>
        <xdr:cNvCxnSpPr/>
      </xdr:nvCxnSpPr>
      <xdr:spPr>
        <a:xfrm flipV="1">
          <a:off x="762000" y="838200"/>
          <a:ext cx="247650" cy="15240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5</xdr:col>
      <xdr:colOff>0</xdr:colOff>
      <xdr:row>4</xdr:row>
      <xdr:rowOff>0</xdr:rowOff>
    </xdr:from>
    <xdr:to>
      <xdr:col>6</xdr:col>
      <xdr:colOff>0</xdr:colOff>
      <xdr:row>4</xdr:row>
      <xdr:rowOff>154781</xdr:rowOff>
    </xdr:to>
    <xdr:sp macro="" textlink="">
      <xdr:nvSpPr>
        <xdr:cNvPr id="1604" name="Solver_shape$F$5">
          <a:extLst>
            <a:ext uri="{FF2B5EF4-FFF2-40B4-BE49-F238E27FC236}">
              <a16:creationId xmlns:a16="http://schemas.microsoft.com/office/drawing/2014/main" id="{A37A5A39-4C9B-8269-F703-2E187908C92B}"/>
            </a:ext>
          </a:extLst>
        </xdr:cNvPr>
        <xdr:cNvSpPr/>
      </xdr:nvSpPr>
      <xdr:spPr>
        <a:xfrm>
          <a:off x="2686050" y="762000"/>
          <a:ext cx="15240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4</xdr:row>
      <xdr:rowOff>76200</xdr:rowOff>
    </xdr:from>
    <xdr:to>
      <xdr:col>5</xdr:col>
      <xdr:colOff>0</xdr:colOff>
      <xdr:row>4</xdr:row>
      <xdr:rowOff>76200</xdr:rowOff>
    </xdr:to>
    <xdr:cxnSp macro="">
      <xdr:nvCxnSpPr>
        <xdr:cNvPr id="1605" name="Solver_line$F$5">
          <a:extLst>
            <a:ext uri="{FF2B5EF4-FFF2-40B4-BE49-F238E27FC236}">
              <a16:creationId xmlns:a16="http://schemas.microsoft.com/office/drawing/2014/main" id="{73506449-9449-81A7-B380-9CC50DC41A96}"/>
            </a:ext>
          </a:extLst>
        </xdr:cNvPr>
        <xdr:cNvCxnSpPr/>
      </xdr:nvCxnSpPr>
      <xdr:spPr>
        <a:xfrm>
          <a:off x="1009650" y="838200"/>
          <a:ext cx="1676400"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2</xdr:row>
      <xdr:rowOff>76200</xdr:rowOff>
    </xdr:from>
    <xdr:to>
      <xdr:col>7</xdr:col>
      <xdr:colOff>0</xdr:colOff>
      <xdr:row>4</xdr:row>
      <xdr:rowOff>76200</xdr:rowOff>
    </xdr:to>
    <xdr:cxnSp macro="">
      <xdr:nvCxnSpPr>
        <xdr:cNvPr id="1606" name="Solver_shapecon$J$3">
          <a:extLst>
            <a:ext uri="{FF2B5EF4-FFF2-40B4-BE49-F238E27FC236}">
              <a16:creationId xmlns:a16="http://schemas.microsoft.com/office/drawing/2014/main" id="{E694E434-3853-D5B6-2775-11A5C0B9CBED}"/>
            </a:ext>
          </a:extLst>
        </xdr:cNvPr>
        <xdr:cNvCxnSpPr/>
      </xdr:nvCxnSpPr>
      <xdr:spPr>
        <a:xfrm flipV="1">
          <a:off x="2838450" y="457200"/>
          <a:ext cx="247650" cy="3810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0</xdr:colOff>
      <xdr:row>2</xdr:row>
      <xdr:rowOff>0</xdr:rowOff>
    </xdr:from>
    <xdr:to>
      <xdr:col>10</xdr:col>
      <xdr:colOff>0</xdr:colOff>
      <xdr:row>2</xdr:row>
      <xdr:rowOff>154781</xdr:rowOff>
    </xdr:to>
    <xdr:sp macro="" textlink="">
      <xdr:nvSpPr>
        <xdr:cNvPr id="1607" name="Solver_shape$J$3">
          <a:extLst>
            <a:ext uri="{FF2B5EF4-FFF2-40B4-BE49-F238E27FC236}">
              <a16:creationId xmlns:a16="http://schemas.microsoft.com/office/drawing/2014/main" id="{5A0172EE-ED91-1FEC-D674-8E9F9FDC2447}"/>
            </a:ext>
          </a:extLst>
        </xdr:cNvPr>
        <xdr:cNvSpPr/>
      </xdr:nvSpPr>
      <xdr:spPr>
        <a:xfrm rot="16200000">
          <a:off x="5095875" y="381000"/>
          <a:ext cx="152400" cy="15240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2</xdr:row>
      <xdr:rowOff>76200</xdr:rowOff>
    </xdr:from>
    <xdr:to>
      <xdr:col>17</xdr:col>
      <xdr:colOff>0</xdr:colOff>
      <xdr:row>2</xdr:row>
      <xdr:rowOff>76200</xdr:rowOff>
    </xdr:to>
    <xdr:cxnSp macro="">
      <xdr:nvCxnSpPr>
        <xdr:cNvPr id="1608" name="Solver_dash$J$3">
          <a:extLst>
            <a:ext uri="{FF2B5EF4-FFF2-40B4-BE49-F238E27FC236}">
              <a16:creationId xmlns:a16="http://schemas.microsoft.com/office/drawing/2014/main" id="{78290565-7442-D2E6-C62C-7CE242BBD3DF}"/>
            </a:ext>
          </a:extLst>
        </xdr:cNvPr>
        <xdr:cNvCxnSpPr/>
      </xdr:nvCxnSpPr>
      <xdr:spPr>
        <a:xfrm>
          <a:off x="5248275" y="457200"/>
          <a:ext cx="3771900" cy="0"/>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2</xdr:row>
      <xdr:rowOff>76200</xdr:rowOff>
    </xdr:from>
    <xdr:to>
      <xdr:col>9</xdr:col>
      <xdr:colOff>0</xdr:colOff>
      <xdr:row>2</xdr:row>
      <xdr:rowOff>76200</xdr:rowOff>
    </xdr:to>
    <xdr:cxnSp macro="">
      <xdr:nvCxnSpPr>
        <xdr:cNvPr id="1609" name="Solver_line$J$3">
          <a:extLst>
            <a:ext uri="{FF2B5EF4-FFF2-40B4-BE49-F238E27FC236}">
              <a16:creationId xmlns:a16="http://schemas.microsoft.com/office/drawing/2014/main" id="{7EB43018-0394-D2F5-ED0E-EC7657B31EB2}"/>
            </a:ext>
          </a:extLst>
        </xdr:cNvPr>
        <xdr:cNvCxnSpPr/>
      </xdr:nvCxnSpPr>
      <xdr:spPr>
        <a:xfrm>
          <a:off x="3086100" y="457200"/>
          <a:ext cx="200977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4</xdr:row>
      <xdr:rowOff>76200</xdr:rowOff>
    </xdr:from>
    <xdr:to>
      <xdr:col>7</xdr:col>
      <xdr:colOff>0</xdr:colOff>
      <xdr:row>7</xdr:row>
      <xdr:rowOff>76200</xdr:rowOff>
    </xdr:to>
    <xdr:cxnSp macro="">
      <xdr:nvCxnSpPr>
        <xdr:cNvPr id="1610" name="Solver_shapecon$J$8">
          <a:extLst>
            <a:ext uri="{FF2B5EF4-FFF2-40B4-BE49-F238E27FC236}">
              <a16:creationId xmlns:a16="http://schemas.microsoft.com/office/drawing/2014/main" id="{3045E05F-B85D-3F10-3C7A-5261046F15BD}"/>
            </a:ext>
          </a:extLst>
        </xdr:cNvPr>
        <xdr:cNvCxnSpPr/>
      </xdr:nvCxnSpPr>
      <xdr:spPr>
        <a:xfrm>
          <a:off x="2838450" y="800100"/>
          <a:ext cx="247650" cy="5334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0</xdr:colOff>
      <xdr:row>7</xdr:row>
      <xdr:rowOff>0</xdr:rowOff>
    </xdr:from>
    <xdr:to>
      <xdr:col>10</xdr:col>
      <xdr:colOff>0</xdr:colOff>
      <xdr:row>7</xdr:row>
      <xdr:rowOff>154781</xdr:rowOff>
    </xdr:to>
    <xdr:sp macro="" textlink="">
      <xdr:nvSpPr>
        <xdr:cNvPr id="1611" name="Solver_shape$J$8">
          <a:extLst>
            <a:ext uri="{FF2B5EF4-FFF2-40B4-BE49-F238E27FC236}">
              <a16:creationId xmlns:a16="http://schemas.microsoft.com/office/drawing/2014/main" id="{5BCE67CF-8F2F-1AD7-5CC8-0D650E07E61C}"/>
            </a:ext>
          </a:extLst>
        </xdr:cNvPr>
        <xdr:cNvSpPr/>
      </xdr:nvSpPr>
      <xdr:spPr>
        <a:xfrm rot="16200000">
          <a:off x="5095875" y="1257300"/>
          <a:ext cx="152400" cy="15240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7</xdr:row>
      <xdr:rowOff>76200</xdr:rowOff>
    </xdr:from>
    <xdr:to>
      <xdr:col>17</xdr:col>
      <xdr:colOff>0</xdr:colOff>
      <xdr:row>7</xdr:row>
      <xdr:rowOff>76200</xdr:rowOff>
    </xdr:to>
    <xdr:cxnSp macro="">
      <xdr:nvCxnSpPr>
        <xdr:cNvPr id="1612" name="Solver_dash$J$8">
          <a:extLst>
            <a:ext uri="{FF2B5EF4-FFF2-40B4-BE49-F238E27FC236}">
              <a16:creationId xmlns:a16="http://schemas.microsoft.com/office/drawing/2014/main" id="{2D461FA0-E2CB-C830-2DA7-8F768A31F1BD}"/>
            </a:ext>
          </a:extLst>
        </xdr:cNvPr>
        <xdr:cNvCxnSpPr/>
      </xdr:nvCxnSpPr>
      <xdr:spPr>
        <a:xfrm>
          <a:off x="5248275" y="1333500"/>
          <a:ext cx="3771900" cy="0"/>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0</xdr:colOff>
      <xdr:row>7</xdr:row>
      <xdr:rowOff>76200</xdr:rowOff>
    </xdr:from>
    <xdr:to>
      <xdr:col>9</xdr:col>
      <xdr:colOff>0</xdr:colOff>
      <xdr:row>7</xdr:row>
      <xdr:rowOff>76200</xdr:rowOff>
    </xdr:to>
    <xdr:cxnSp macro="">
      <xdr:nvCxnSpPr>
        <xdr:cNvPr id="1613" name="Solver_line$J$8">
          <a:extLst>
            <a:ext uri="{FF2B5EF4-FFF2-40B4-BE49-F238E27FC236}">
              <a16:creationId xmlns:a16="http://schemas.microsoft.com/office/drawing/2014/main" id="{6733CE7C-FEF0-64F7-D2B9-1010BE784BE0}"/>
            </a:ext>
          </a:extLst>
        </xdr:cNvPr>
        <xdr:cNvCxnSpPr/>
      </xdr:nvCxnSpPr>
      <xdr:spPr>
        <a:xfrm>
          <a:off x="3086100" y="1333500"/>
          <a:ext cx="200977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0</xdr:colOff>
      <xdr:row>12</xdr:row>
      <xdr:rowOff>76200</xdr:rowOff>
    </xdr:from>
    <xdr:to>
      <xdr:col>3</xdr:col>
      <xdr:colOff>0</xdr:colOff>
      <xdr:row>20</xdr:row>
      <xdr:rowOff>76200</xdr:rowOff>
    </xdr:to>
    <xdr:cxnSp macro="">
      <xdr:nvCxnSpPr>
        <xdr:cNvPr id="1614" name="Solver_shapecon$F$21">
          <a:extLst>
            <a:ext uri="{FF2B5EF4-FFF2-40B4-BE49-F238E27FC236}">
              <a16:creationId xmlns:a16="http://schemas.microsoft.com/office/drawing/2014/main" id="{78FCC333-F37D-3CBF-0EFF-42DD156EB223}"/>
            </a:ext>
          </a:extLst>
        </xdr:cNvPr>
        <xdr:cNvCxnSpPr/>
      </xdr:nvCxnSpPr>
      <xdr:spPr>
        <a:xfrm>
          <a:off x="762000" y="2247900"/>
          <a:ext cx="247650" cy="14859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5</xdr:col>
      <xdr:colOff>0</xdr:colOff>
      <xdr:row>20</xdr:row>
      <xdr:rowOff>0</xdr:rowOff>
    </xdr:from>
    <xdr:to>
      <xdr:col>6</xdr:col>
      <xdr:colOff>0</xdr:colOff>
      <xdr:row>20</xdr:row>
      <xdr:rowOff>154781</xdr:rowOff>
    </xdr:to>
    <xdr:sp macro="" textlink="">
      <xdr:nvSpPr>
        <xdr:cNvPr id="1615" name="Solver_shape$F$21">
          <a:extLst>
            <a:ext uri="{FF2B5EF4-FFF2-40B4-BE49-F238E27FC236}">
              <a16:creationId xmlns:a16="http://schemas.microsoft.com/office/drawing/2014/main" id="{B1152A3C-2825-10A0-1936-2A2BA11DC696}"/>
            </a:ext>
          </a:extLst>
        </xdr:cNvPr>
        <xdr:cNvSpPr/>
      </xdr:nvSpPr>
      <xdr:spPr>
        <a:xfrm>
          <a:off x="2686050" y="3657600"/>
          <a:ext cx="152400" cy="152400"/>
        </a:xfrm>
        <a:prstGeom prst="flowChartConnector">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20</xdr:row>
      <xdr:rowOff>76200</xdr:rowOff>
    </xdr:from>
    <xdr:to>
      <xdr:col>5</xdr:col>
      <xdr:colOff>0</xdr:colOff>
      <xdr:row>20</xdr:row>
      <xdr:rowOff>76200</xdr:rowOff>
    </xdr:to>
    <xdr:cxnSp macro="">
      <xdr:nvCxnSpPr>
        <xdr:cNvPr id="1616" name="Solver_line$F$21">
          <a:extLst>
            <a:ext uri="{FF2B5EF4-FFF2-40B4-BE49-F238E27FC236}">
              <a16:creationId xmlns:a16="http://schemas.microsoft.com/office/drawing/2014/main" id="{5C273ABD-191C-7312-59EB-13AC0542EF2F}"/>
            </a:ext>
          </a:extLst>
        </xdr:cNvPr>
        <xdr:cNvCxnSpPr/>
      </xdr:nvCxnSpPr>
      <xdr:spPr>
        <a:xfrm>
          <a:off x="1009650" y="3733800"/>
          <a:ext cx="1676400"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12</xdr:row>
      <xdr:rowOff>76200</xdr:rowOff>
    </xdr:from>
    <xdr:to>
      <xdr:col>7</xdr:col>
      <xdr:colOff>0</xdr:colOff>
      <xdr:row>20</xdr:row>
      <xdr:rowOff>76200</xdr:rowOff>
    </xdr:to>
    <xdr:cxnSp macro="">
      <xdr:nvCxnSpPr>
        <xdr:cNvPr id="1617" name="Solver_shapecon$J$13">
          <a:extLst>
            <a:ext uri="{FF2B5EF4-FFF2-40B4-BE49-F238E27FC236}">
              <a16:creationId xmlns:a16="http://schemas.microsoft.com/office/drawing/2014/main" id="{8A69F94B-5B66-BAD7-5BF1-5E037BB67773}"/>
            </a:ext>
          </a:extLst>
        </xdr:cNvPr>
        <xdr:cNvCxnSpPr/>
      </xdr:nvCxnSpPr>
      <xdr:spPr>
        <a:xfrm flipV="1">
          <a:off x="2838450" y="2247900"/>
          <a:ext cx="247650" cy="14859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0</xdr:colOff>
      <xdr:row>12</xdr:row>
      <xdr:rowOff>0</xdr:rowOff>
    </xdr:from>
    <xdr:to>
      <xdr:col>10</xdr:col>
      <xdr:colOff>0</xdr:colOff>
      <xdr:row>12</xdr:row>
      <xdr:rowOff>154781</xdr:rowOff>
    </xdr:to>
    <xdr:sp macro="" textlink="">
      <xdr:nvSpPr>
        <xdr:cNvPr id="1618" name="Solver_shape$J$13">
          <a:extLst>
            <a:ext uri="{FF2B5EF4-FFF2-40B4-BE49-F238E27FC236}">
              <a16:creationId xmlns:a16="http://schemas.microsoft.com/office/drawing/2014/main" id="{5FC0A16A-96A2-69A6-FBB3-54238FD6A86B}"/>
            </a:ext>
          </a:extLst>
        </xdr:cNvPr>
        <xdr:cNvSpPr/>
      </xdr:nvSpPr>
      <xdr:spPr>
        <a:xfrm>
          <a:off x="5095875" y="2171700"/>
          <a:ext cx="152400" cy="152400"/>
        </a:xfrm>
        <a:prstGeom prst="flowChartConnector">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12</xdr:row>
      <xdr:rowOff>76200</xdr:rowOff>
    </xdr:from>
    <xdr:to>
      <xdr:col>9</xdr:col>
      <xdr:colOff>0</xdr:colOff>
      <xdr:row>12</xdr:row>
      <xdr:rowOff>76200</xdr:rowOff>
    </xdr:to>
    <xdr:cxnSp macro="">
      <xdr:nvCxnSpPr>
        <xdr:cNvPr id="1619" name="Solver_line$J$13">
          <a:extLst>
            <a:ext uri="{FF2B5EF4-FFF2-40B4-BE49-F238E27FC236}">
              <a16:creationId xmlns:a16="http://schemas.microsoft.com/office/drawing/2014/main" id="{CA88B23F-F75D-93FC-8658-2BF7599E04B4}"/>
            </a:ext>
          </a:extLst>
        </xdr:cNvPr>
        <xdr:cNvCxnSpPr/>
      </xdr:nvCxnSpPr>
      <xdr:spPr>
        <a:xfrm>
          <a:off x="3086100" y="2247900"/>
          <a:ext cx="200977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12</xdr:row>
      <xdr:rowOff>76200</xdr:rowOff>
    </xdr:from>
    <xdr:to>
      <xdr:col>11</xdr:col>
      <xdr:colOff>0</xdr:colOff>
      <xdr:row>12</xdr:row>
      <xdr:rowOff>76200</xdr:rowOff>
    </xdr:to>
    <xdr:cxnSp macro="">
      <xdr:nvCxnSpPr>
        <xdr:cNvPr id="1620" name="Solver_shapecon$N$13">
          <a:extLst>
            <a:ext uri="{FF2B5EF4-FFF2-40B4-BE49-F238E27FC236}">
              <a16:creationId xmlns:a16="http://schemas.microsoft.com/office/drawing/2014/main" id="{65987C42-A64D-FB4A-A7FD-F71EAB2E211A}"/>
            </a:ext>
          </a:extLst>
        </xdr:cNvPr>
        <xdr:cNvCxnSpPr/>
      </xdr:nvCxnSpPr>
      <xdr:spPr>
        <a:xfrm>
          <a:off x="5248275" y="2247900"/>
          <a:ext cx="247650"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13</xdr:col>
      <xdr:colOff>0</xdr:colOff>
      <xdr:row>12</xdr:row>
      <xdr:rowOff>0</xdr:rowOff>
    </xdr:from>
    <xdr:to>
      <xdr:col>14</xdr:col>
      <xdr:colOff>0</xdr:colOff>
      <xdr:row>12</xdr:row>
      <xdr:rowOff>154781</xdr:rowOff>
    </xdr:to>
    <xdr:sp macro="" textlink="">
      <xdr:nvSpPr>
        <xdr:cNvPr id="1621" name="Solver_shape$N$13">
          <a:extLst>
            <a:ext uri="{FF2B5EF4-FFF2-40B4-BE49-F238E27FC236}">
              <a16:creationId xmlns:a16="http://schemas.microsoft.com/office/drawing/2014/main" id="{37DD1304-78CB-3699-067C-CA720C472DA0}"/>
            </a:ext>
          </a:extLst>
        </xdr:cNvPr>
        <xdr:cNvSpPr/>
      </xdr:nvSpPr>
      <xdr:spPr>
        <a:xfrm rot="16200000">
          <a:off x="7429500" y="2171700"/>
          <a:ext cx="152400" cy="152400"/>
        </a:xfrm>
        <a:prstGeom prst="flowChartExtract">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12</xdr:row>
      <xdr:rowOff>76200</xdr:rowOff>
    </xdr:from>
    <xdr:to>
      <xdr:col>17</xdr:col>
      <xdr:colOff>0</xdr:colOff>
      <xdr:row>12</xdr:row>
      <xdr:rowOff>76200</xdr:rowOff>
    </xdr:to>
    <xdr:cxnSp macro="">
      <xdr:nvCxnSpPr>
        <xdr:cNvPr id="1622" name="Solver_dash$N$13">
          <a:extLst>
            <a:ext uri="{FF2B5EF4-FFF2-40B4-BE49-F238E27FC236}">
              <a16:creationId xmlns:a16="http://schemas.microsoft.com/office/drawing/2014/main" id="{4D5F0DFD-C61B-97F5-A758-4DF309F19799}"/>
            </a:ext>
          </a:extLst>
        </xdr:cNvPr>
        <xdr:cNvCxnSpPr/>
      </xdr:nvCxnSpPr>
      <xdr:spPr>
        <a:xfrm>
          <a:off x="7581900" y="2247900"/>
          <a:ext cx="1438275" cy="0"/>
        </a:xfrm>
        <a:prstGeom prst="line">
          <a:avLst/>
        </a:prstGeom>
        <a:ln>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11</xdr:col>
      <xdr:colOff>0</xdr:colOff>
      <xdr:row>12</xdr:row>
      <xdr:rowOff>76200</xdr:rowOff>
    </xdr:from>
    <xdr:to>
      <xdr:col>13</xdr:col>
      <xdr:colOff>0</xdr:colOff>
      <xdr:row>12</xdr:row>
      <xdr:rowOff>76200</xdr:rowOff>
    </xdr:to>
    <xdr:cxnSp macro="">
      <xdr:nvCxnSpPr>
        <xdr:cNvPr id="1623" name="Solver_line$N$13">
          <a:extLst>
            <a:ext uri="{FF2B5EF4-FFF2-40B4-BE49-F238E27FC236}">
              <a16:creationId xmlns:a16="http://schemas.microsoft.com/office/drawing/2014/main" id="{9F8DAE4D-EB37-B92D-35ED-9FC033673185}"/>
            </a:ext>
          </a:extLst>
        </xdr:cNvPr>
        <xdr:cNvCxnSpPr/>
      </xdr:nvCxnSpPr>
      <xdr:spPr>
        <a:xfrm>
          <a:off x="5495925" y="2247900"/>
          <a:ext cx="193357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0</xdr:colOff>
      <xdr:row>20</xdr:row>
      <xdr:rowOff>76200</xdr:rowOff>
    </xdr:from>
    <xdr:to>
      <xdr:col>7</xdr:col>
      <xdr:colOff>0</xdr:colOff>
      <xdr:row>29</xdr:row>
      <xdr:rowOff>76200</xdr:rowOff>
    </xdr:to>
    <xdr:cxnSp macro="">
      <xdr:nvCxnSpPr>
        <xdr:cNvPr id="1624" name="Solver_shapecon$J$30">
          <a:extLst>
            <a:ext uri="{FF2B5EF4-FFF2-40B4-BE49-F238E27FC236}">
              <a16:creationId xmlns:a16="http://schemas.microsoft.com/office/drawing/2014/main" id="{4B9F9D22-89BC-2345-0A8D-369D49A4B20D}"/>
            </a:ext>
          </a:extLst>
        </xdr:cNvPr>
        <xdr:cNvCxnSpPr/>
      </xdr:nvCxnSpPr>
      <xdr:spPr>
        <a:xfrm>
          <a:off x="2838450" y="3733800"/>
          <a:ext cx="247650" cy="16764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9</xdr:col>
      <xdr:colOff>0</xdr:colOff>
      <xdr:row>29</xdr:row>
      <xdr:rowOff>0</xdr:rowOff>
    </xdr:from>
    <xdr:to>
      <xdr:col>10</xdr:col>
      <xdr:colOff>0</xdr:colOff>
      <xdr:row>29</xdr:row>
      <xdr:rowOff>154782</xdr:rowOff>
    </xdr:to>
    <xdr:sp macro="" textlink="">
      <xdr:nvSpPr>
        <xdr:cNvPr id="1625" name="Solver_shape$J$30">
          <a:extLst>
            <a:ext uri="{FF2B5EF4-FFF2-40B4-BE49-F238E27FC236}">
              <a16:creationId xmlns:a16="http://schemas.microsoft.com/office/drawing/2014/main" id="{FA3D3C28-A6A0-600D-D1E1-94DC544D4E58}"/>
            </a:ext>
          </a:extLst>
        </xdr:cNvPr>
        <xdr:cNvSpPr/>
      </xdr:nvSpPr>
      <xdr:spPr>
        <a:xfrm>
          <a:off x="5095875" y="5334000"/>
          <a:ext cx="152400" cy="152400"/>
        </a:xfrm>
        <a:prstGeom prst="flowChartProcess">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29</xdr:row>
      <xdr:rowOff>76200</xdr:rowOff>
    </xdr:from>
    <xdr:to>
      <xdr:col>9</xdr:col>
      <xdr:colOff>0</xdr:colOff>
      <xdr:row>29</xdr:row>
      <xdr:rowOff>76200</xdr:rowOff>
    </xdr:to>
    <xdr:cxnSp macro="">
      <xdr:nvCxnSpPr>
        <xdr:cNvPr id="1626" name="Solver_line$J$30">
          <a:extLst>
            <a:ext uri="{FF2B5EF4-FFF2-40B4-BE49-F238E27FC236}">
              <a16:creationId xmlns:a16="http://schemas.microsoft.com/office/drawing/2014/main" id="{727DE1B2-FFDA-D0CC-E4F4-3A90E296F268}"/>
            </a:ext>
          </a:extLst>
        </xdr:cNvPr>
        <xdr:cNvCxnSpPr/>
      </xdr:nvCxnSpPr>
      <xdr:spPr>
        <a:xfrm>
          <a:off x="3086100" y="5410200"/>
          <a:ext cx="200977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22</xdr:row>
      <xdr:rowOff>76200</xdr:rowOff>
    </xdr:from>
    <xdr:to>
      <xdr:col>11</xdr:col>
      <xdr:colOff>0</xdr:colOff>
      <xdr:row>29</xdr:row>
      <xdr:rowOff>76200</xdr:rowOff>
    </xdr:to>
    <xdr:cxnSp macro="">
      <xdr:nvCxnSpPr>
        <xdr:cNvPr id="1627" name="Solver_shapecon$N$23">
          <a:extLst>
            <a:ext uri="{FF2B5EF4-FFF2-40B4-BE49-F238E27FC236}">
              <a16:creationId xmlns:a16="http://schemas.microsoft.com/office/drawing/2014/main" id="{8AD1797D-6666-9137-F2E2-0EDBFDBDD0AC}"/>
            </a:ext>
          </a:extLst>
        </xdr:cNvPr>
        <xdr:cNvCxnSpPr/>
      </xdr:nvCxnSpPr>
      <xdr:spPr>
        <a:xfrm flipV="1">
          <a:off x="5248275" y="4076700"/>
          <a:ext cx="247650" cy="13335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13</xdr:col>
      <xdr:colOff>0</xdr:colOff>
      <xdr:row>22</xdr:row>
      <xdr:rowOff>0</xdr:rowOff>
    </xdr:from>
    <xdr:to>
      <xdr:col>14</xdr:col>
      <xdr:colOff>0</xdr:colOff>
      <xdr:row>22</xdr:row>
      <xdr:rowOff>154782</xdr:rowOff>
    </xdr:to>
    <xdr:sp macro="" textlink="">
      <xdr:nvSpPr>
        <xdr:cNvPr id="1628" name="Solver_shape$N$23">
          <a:extLst>
            <a:ext uri="{FF2B5EF4-FFF2-40B4-BE49-F238E27FC236}">
              <a16:creationId xmlns:a16="http://schemas.microsoft.com/office/drawing/2014/main" id="{9FB5F6BB-D92C-B674-6F21-8C09125F9D1B}"/>
            </a:ext>
          </a:extLst>
        </xdr:cNvPr>
        <xdr:cNvSpPr/>
      </xdr:nvSpPr>
      <xdr:spPr>
        <a:xfrm>
          <a:off x="7429500" y="4000500"/>
          <a:ext cx="152400" cy="152400"/>
        </a:xfrm>
        <a:prstGeom prst="flowChartConnector">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22</xdr:row>
      <xdr:rowOff>76200</xdr:rowOff>
    </xdr:from>
    <xdr:to>
      <xdr:col>13</xdr:col>
      <xdr:colOff>0</xdr:colOff>
      <xdr:row>22</xdr:row>
      <xdr:rowOff>76200</xdr:rowOff>
    </xdr:to>
    <xdr:cxnSp macro="">
      <xdr:nvCxnSpPr>
        <xdr:cNvPr id="1629" name="Solver_line$N$23">
          <a:extLst>
            <a:ext uri="{FF2B5EF4-FFF2-40B4-BE49-F238E27FC236}">
              <a16:creationId xmlns:a16="http://schemas.microsoft.com/office/drawing/2014/main" id="{FC1D0DA9-4E75-CB42-5CF5-7B1D5669288B}"/>
            </a:ext>
          </a:extLst>
        </xdr:cNvPr>
        <xdr:cNvCxnSpPr/>
      </xdr:nvCxnSpPr>
      <xdr:spPr>
        <a:xfrm>
          <a:off x="5495925" y="4076700"/>
          <a:ext cx="193357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17</xdr:row>
      <xdr:rowOff>76200</xdr:rowOff>
    </xdr:from>
    <xdr:to>
      <xdr:col>15</xdr:col>
      <xdr:colOff>0</xdr:colOff>
      <xdr:row>22</xdr:row>
      <xdr:rowOff>76200</xdr:rowOff>
    </xdr:to>
    <xdr:cxnSp macro="">
      <xdr:nvCxnSpPr>
        <xdr:cNvPr id="1630" name="Solver_shapecon$R$18">
          <a:extLst>
            <a:ext uri="{FF2B5EF4-FFF2-40B4-BE49-F238E27FC236}">
              <a16:creationId xmlns:a16="http://schemas.microsoft.com/office/drawing/2014/main" id="{C8DC536E-1537-4F90-8AE8-9C7625ABF5A0}"/>
            </a:ext>
          </a:extLst>
        </xdr:cNvPr>
        <xdr:cNvCxnSpPr/>
      </xdr:nvCxnSpPr>
      <xdr:spPr>
        <a:xfrm flipV="1">
          <a:off x="7581900" y="3162300"/>
          <a:ext cx="247650" cy="9144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17</xdr:row>
      <xdr:rowOff>0</xdr:rowOff>
    </xdr:from>
    <xdr:to>
      <xdr:col>18</xdr:col>
      <xdr:colOff>0</xdr:colOff>
      <xdr:row>17</xdr:row>
      <xdr:rowOff>154781</xdr:rowOff>
    </xdr:to>
    <xdr:sp macro="" textlink="">
      <xdr:nvSpPr>
        <xdr:cNvPr id="1631" name="Solver_shape$R$18">
          <a:extLst>
            <a:ext uri="{FF2B5EF4-FFF2-40B4-BE49-F238E27FC236}">
              <a16:creationId xmlns:a16="http://schemas.microsoft.com/office/drawing/2014/main" id="{C689E073-945D-E3A7-8942-261CA0874323}"/>
            </a:ext>
          </a:extLst>
        </xdr:cNvPr>
        <xdr:cNvSpPr/>
      </xdr:nvSpPr>
      <xdr:spPr>
        <a:xfrm rot="16200000">
          <a:off x="9020175" y="3086100"/>
          <a:ext cx="152400" cy="15240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17</xdr:row>
      <xdr:rowOff>76200</xdr:rowOff>
    </xdr:from>
    <xdr:to>
      <xdr:col>17</xdr:col>
      <xdr:colOff>0</xdr:colOff>
      <xdr:row>17</xdr:row>
      <xdr:rowOff>76200</xdr:rowOff>
    </xdr:to>
    <xdr:cxnSp macro="">
      <xdr:nvCxnSpPr>
        <xdr:cNvPr id="1632" name="Solver_line$R$18">
          <a:extLst>
            <a:ext uri="{FF2B5EF4-FFF2-40B4-BE49-F238E27FC236}">
              <a16:creationId xmlns:a16="http://schemas.microsoft.com/office/drawing/2014/main" id="{5D097CC5-53A0-0404-B1CC-6E1D1FF2FF91}"/>
            </a:ext>
          </a:extLst>
        </xdr:cNvPr>
        <xdr:cNvCxnSpPr/>
      </xdr:nvCxnSpPr>
      <xdr:spPr>
        <a:xfrm>
          <a:off x="7829550" y="3162300"/>
          <a:ext cx="119062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22</xdr:row>
      <xdr:rowOff>76200</xdr:rowOff>
    </xdr:from>
    <xdr:to>
      <xdr:col>15</xdr:col>
      <xdr:colOff>0</xdr:colOff>
      <xdr:row>22</xdr:row>
      <xdr:rowOff>76200</xdr:rowOff>
    </xdr:to>
    <xdr:cxnSp macro="">
      <xdr:nvCxnSpPr>
        <xdr:cNvPr id="1633" name="Solver_shapecon$R$23">
          <a:extLst>
            <a:ext uri="{FF2B5EF4-FFF2-40B4-BE49-F238E27FC236}">
              <a16:creationId xmlns:a16="http://schemas.microsoft.com/office/drawing/2014/main" id="{3FDA97D5-BEE7-FF74-009F-AAB77C549F95}"/>
            </a:ext>
          </a:extLst>
        </xdr:cNvPr>
        <xdr:cNvCxnSpPr/>
      </xdr:nvCxnSpPr>
      <xdr:spPr>
        <a:xfrm>
          <a:off x="7581900" y="4038600"/>
          <a:ext cx="247650"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22</xdr:row>
      <xdr:rowOff>0</xdr:rowOff>
    </xdr:from>
    <xdr:to>
      <xdr:col>18</xdr:col>
      <xdr:colOff>0</xdr:colOff>
      <xdr:row>22</xdr:row>
      <xdr:rowOff>154781</xdr:rowOff>
    </xdr:to>
    <xdr:sp macro="" textlink="">
      <xdr:nvSpPr>
        <xdr:cNvPr id="1634" name="Solver_shape$R$23">
          <a:extLst>
            <a:ext uri="{FF2B5EF4-FFF2-40B4-BE49-F238E27FC236}">
              <a16:creationId xmlns:a16="http://schemas.microsoft.com/office/drawing/2014/main" id="{B1761834-BD84-28D5-3A0E-E8FA90A66E93}"/>
            </a:ext>
          </a:extLst>
        </xdr:cNvPr>
        <xdr:cNvSpPr/>
      </xdr:nvSpPr>
      <xdr:spPr>
        <a:xfrm rot="16200000">
          <a:off x="9020175" y="3962400"/>
          <a:ext cx="152400" cy="15240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22</xdr:row>
      <xdr:rowOff>76200</xdr:rowOff>
    </xdr:from>
    <xdr:to>
      <xdr:col>17</xdr:col>
      <xdr:colOff>0</xdr:colOff>
      <xdr:row>22</xdr:row>
      <xdr:rowOff>76200</xdr:rowOff>
    </xdr:to>
    <xdr:cxnSp macro="">
      <xdr:nvCxnSpPr>
        <xdr:cNvPr id="1635" name="Solver_line$R$23">
          <a:extLst>
            <a:ext uri="{FF2B5EF4-FFF2-40B4-BE49-F238E27FC236}">
              <a16:creationId xmlns:a16="http://schemas.microsoft.com/office/drawing/2014/main" id="{6411476B-D037-241E-83B0-65EFA1F3557B}"/>
            </a:ext>
          </a:extLst>
        </xdr:cNvPr>
        <xdr:cNvCxnSpPr/>
      </xdr:nvCxnSpPr>
      <xdr:spPr>
        <a:xfrm>
          <a:off x="7829550" y="4038600"/>
          <a:ext cx="119062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22</xdr:row>
      <xdr:rowOff>76200</xdr:rowOff>
    </xdr:from>
    <xdr:to>
      <xdr:col>15</xdr:col>
      <xdr:colOff>0</xdr:colOff>
      <xdr:row>27</xdr:row>
      <xdr:rowOff>76200</xdr:rowOff>
    </xdr:to>
    <xdr:cxnSp macro="">
      <xdr:nvCxnSpPr>
        <xdr:cNvPr id="1636" name="Solver_shapecon$R$28">
          <a:extLst>
            <a:ext uri="{FF2B5EF4-FFF2-40B4-BE49-F238E27FC236}">
              <a16:creationId xmlns:a16="http://schemas.microsoft.com/office/drawing/2014/main" id="{3CF76CC3-252E-534C-FCE4-06C2174EF800}"/>
            </a:ext>
          </a:extLst>
        </xdr:cNvPr>
        <xdr:cNvCxnSpPr/>
      </xdr:nvCxnSpPr>
      <xdr:spPr>
        <a:xfrm>
          <a:off x="7581900" y="4038600"/>
          <a:ext cx="247650" cy="91440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27</xdr:row>
      <xdr:rowOff>0</xdr:rowOff>
    </xdr:from>
    <xdr:to>
      <xdr:col>18</xdr:col>
      <xdr:colOff>0</xdr:colOff>
      <xdr:row>27</xdr:row>
      <xdr:rowOff>154781</xdr:rowOff>
    </xdr:to>
    <xdr:sp macro="" textlink="">
      <xdr:nvSpPr>
        <xdr:cNvPr id="1637" name="Solver_shape$R$28">
          <a:extLst>
            <a:ext uri="{FF2B5EF4-FFF2-40B4-BE49-F238E27FC236}">
              <a16:creationId xmlns:a16="http://schemas.microsoft.com/office/drawing/2014/main" id="{3670025A-C18A-8D79-5854-E31CBFB6B3AA}"/>
            </a:ext>
          </a:extLst>
        </xdr:cNvPr>
        <xdr:cNvSpPr/>
      </xdr:nvSpPr>
      <xdr:spPr>
        <a:xfrm rot="16200000">
          <a:off x="9020175" y="4876800"/>
          <a:ext cx="152400" cy="152400"/>
        </a:xfrm>
        <a:prstGeom prst="flowChartExtract">
          <a:avLst/>
        </a:prstGeom>
        <a:noFill/>
        <a:ln w="25400"/>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27</xdr:row>
      <xdr:rowOff>76200</xdr:rowOff>
    </xdr:from>
    <xdr:to>
      <xdr:col>17</xdr:col>
      <xdr:colOff>0</xdr:colOff>
      <xdr:row>27</xdr:row>
      <xdr:rowOff>76200</xdr:rowOff>
    </xdr:to>
    <xdr:cxnSp macro="">
      <xdr:nvCxnSpPr>
        <xdr:cNvPr id="1638" name="Solver_line$R$28">
          <a:extLst>
            <a:ext uri="{FF2B5EF4-FFF2-40B4-BE49-F238E27FC236}">
              <a16:creationId xmlns:a16="http://schemas.microsoft.com/office/drawing/2014/main" id="{BBDC1788-3C5F-A93B-E819-C3CFE4B43B49}"/>
            </a:ext>
          </a:extLst>
        </xdr:cNvPr>
        <xdr:cNvCxnSpPr/>
      </xdr:nvCxnSpPr>
      <xdr:spPr>
        <a:xfrm>
          <a:off x="7829550" y="4953000"/>
          <a:ext cx="1190625" cy="0"/>
        </a:xfrm>
        <a:prstGeom prst="line">
          <a:avLst/>
        </a:prstGeom>
        <a:ln w="25400"/>
      </xdr:spPr>
      <xdr:style>
        <a:lnRef idx="2">
          <a:schemeClr val="accent1"/>
        </a:lnRef>
        <a:fillRef idx="0">
          <a:schemeClr val="accent1"/>
        </a:fillRef>
        <a:effectRef idx="1">
          <a:schemeClr val="accent1"/>
        </a:effectRef>
        <a:fontRef idx="minor">
          <a:schemeClr val="tx1"/>
        </a:fontRef>
      </xdr:style>
    </xdr:cxnSp>
    <xdr:clientData/>
  </xdr:twoCellAnchor>
  <xdr:twoCellAnchor>
    <xdr:from>
      <xdr:col>10</xdr:col>
      <xdr:colOff>0</xdr:colOff>
      <xdr:row>29</xdr:row>
      <xdr:rowOff>76200</xdr:rowOff>
    </xdr:from>
    <xdr:to>
      <xdr:col>11</xdr:col>
      <xdr:colOff>0</xdr:colOff>
      <xdr:row>37</xdr:row>
      <xdr:rowOff>76200</xdr:rowOff>
    </xdr:to>
    <xdr:cxnSp macro="">
      <xdr:nvCxnSpPr>
        <xdr:cNvPr id="1639" name="Solver_shapecon$N$38">
          <a:extLst>
            <a:ext uri="{FF2B5EF4-FFF2-40B4-BE49-F238E27FC236}">
              <a16:creationId xmlns:a16="http://schemas.microsoft.com/office/drawing/2014/main" id="{289C0F3C-A172-70D1-300F-5BC21AC8DB36}"/>
            </a:ext>
          </a:extLst>
        </xdr:cNvPr>
        <xdr:cNvCxnSpPr/>
      </xdr:nvCxnSpPr>
      <xdr:spPr>
        <a:xfrm>
          <a:off x="5248275" y="5295900"/>
          <a:ext cx="247650" cy="14859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13</xdr:col>
      <xdr:colOff>0</xdr:colOff>
      <xdr:row>37</xdr:row>
      <xdr:rowOff>0</xdr:rowOff>
    </xdr:from>
    <xdr:to>
      <xdr:col>14</xdr:col>
      <xdr:colOff>0</xdr:colOff>
      <xdr:row>37</xdr:row>
      <xdr:rowOff>154782</xdr:rowOff>
    </xdr:to>
    <xdr:sp macro="" textlink="">
      <xdr:nvSpPr>
        <xdr:cNvPr id="1640" name="Solver_shape$N$38">
          <a:extLst>
            <a:ext uri="{FF2B5EF4-FFF2-40B4-BE49-F238E27FC236}">
              <a16:creationId xmlns:a16="http://schemas.microsoft.com/office/drawing/2014/main" id="{EE05894E-1C23-3292-A16A-5840954C09E8}"/>
            </a:ext>
          </a:extLst>
        </xdr:cNvPr>
        <xdr:cNvSpPr/>
      </xdr:nvSpPr>
      <xdr:spPr>
        <a:xfrm>
          <a:off x="7429500" y="6705600"/>
          <a:ext cx="152400" cy="152400"/>
        </a:xfrm>
        <a:prstGeom prst="flowChartConnector">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37</xdr:row>
      <xdr:rowOff>76200</xdr:rowOff>
    </xdr:from>
    <xdr:to>
      <xdr:col>13</xdr:col>
      <xdr:colOff>0</xdr:colOff>
      <xdr:row>37</xdr:row>
      <xdr:rowOff>76200</xdr:rowOff>
    </xdr:to>
    <xdr:cxnSp macro="">
      <xdr:nvCxnSpPr>
        <xdr:cNvPr id="1641" name="Solver_line$N$38">
          <a:extLst>
            <a:ext uri="{FF2B5EF4-FFF2-40B4-BE49-F238E27FC236}">
              <a16:creationId xmlns:a16="http://schemas.microsoft.com/office/drawing/2014/main" id="{18FB548D-0D81-7B6D-6706-CF7FA9B66967}"/>
            </a:ext>
          </a:extLst>
        </xdr:cNvPr>
        <xdr:cNvCxnSpPr/>
      </xdr:nvCxnSpPr>
      <xdr:spPr>
        <a:xfrm>
          <a:off x="5495925" y="6781800"/>
          <a:ext cx="193357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32</xdr:row>
      <xdr:rowOff>76200</xdr:rowOff>
    </xdr:from>
    <xdr:to>
      <xdr:col>15</xdr:col>
      <xdr:colOff>0</xdr:colOff>
      <xdr:row>37</xdr:row>
      <xdr:rowOff>76200</xdr:rowOff>
    </xdr:to>
    <xdr:cxnSp macro="">
      <xdr:nvCxnSpPr>
        <xdr:cNvPr id="1642" name="Solver_shapecon$R$33">
          <a:extLst>
            <a:ext uri="{FF2B5EF4-FFF2-40B4-BE49-F238E27FC236}">
              <a16:creationId xmlns:a16="http://schemas.microsoft.com/office/drawing/2014/main" id="{9B372FA1-D093-72DB-FF5D-3A7F09FD6EFE}"/>
            </a:ext>
          </a:extLst>
        </xdr:cNvPr>
        <xdr:cNvCxnSpPr/>
      </xdr:nvCxnSpPr>
      <xdr:spPr>
        <a:xfrm flipV="1">
          <a:off x="7581900" y="5829300"/>
          <a:ext cx="247650" cy="9525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32</xdr:row>
      <xdr:rowOff>0</xdr:rowOff>
    </xdr:from>
    <xdr:to>
      <xdr:col>18</xdr:col>
      <xdr:colOff>0</xdr:colOff>
      <xdr:row>32</xdr:row>
      <xdr:rowOff>154782</xdr:rowOff>
    </xdr:to>
    <xdr:sp macro="" textlink="">
      <xdr:nvSpPr>
        <xdr:cNvPr id="1643" name="Solver_shape$R$33">
          <a:extLst>
            <a:ext uri="{FF2B5EF4-FFF2-40B4-BE49-F238E27FC236}">
              <a16:creationId xmlns:a16="http://schemas.microsoft.com/office/drawing/2014/main" id="{0705B3DB-EFD9-2A46-E1CB-DDACF46A493F}"/>
            </a:ext>
          </a:extLst>
        </xdr:cNvPr>
        <xdr:cNvSpPr/>
      </xdr:nvSpPr>
      <xdr:spPr>
        <a:xfrm rot="16200000">
          <a:off x="9020175" y="5753100"/>
          <a:ext cx="152400" cy="152400"/>
        </a:xfrm>
        <a:prstGeom prst="flowChartExtract">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32</xdr:row>
      <xdr:rowOff>76200</xdr:rowOff>
    </xdr:from>
    <xdr:to>
      <xdr:col>17</xdr:col>
      <xdr:colOff>0</xdr:colOff>
      <xdr:row>32</xdr:row>
      <xdr:rowOff>76200</xdr:rowOff>
    </xdr:to>
    <xdr:cxnSp macro="">
      <xdr:nvCxnSpPr>
        <xdr:cNvPr id="1644" name="Solver_line$R$33">
          <a:extLst>
            <a:ext uri="{FF2B5EF4-FFF2-40B4-BE49-F238E27FC236}">
              <a16:creationId xmlns:a16="http://schemas.microsoft.com/office/drawing/2014/main" id="{F24B9215-0A8A-2D71-7D44-00ED344E8CAA}"/>
            </a:ext>
          </a:extLst>
        </xdr:cNvPr>
        <xdr:cNvCxnSpPr/>
      </xdr:nvCxnSpPr>
      <xdr:spPr>
        <a:xfrm>
          <a:off x="7829550" y="5829300"/>
          <a:ext cx="119062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37</xdr:row>
      <xdr:rowOff>76200</xdr:rowOff>
    </xdr:from>
    <xdr:to>
      <xdr:col>15</xdr:col>
      <xdr:colOff>0</xdr:colOff>
      <xdr:row>37</xdr:row>
      <xdr:rowOff>76200</xdr:rowOff>
    </xdr:to>
    <xdr:cxnSp macro="">
      <xdr:nvCxnSpPr>
        <xdr:cNvPr id="1645" name="Solver_shapecon$R$38">
          <a:extLst>
            <a:ext uri="{FF2B5EF4-FFF2-40B4-BE49-F238E27FC236}">
              <a16:creationId xmlns:a16="http://schemas.microsoft.com/office/drawing/2014/main" id="{FC6E721B-69EF-92B3-8C57-C1A721803A80}"/>
            </a:ext>
          </a:extLst>
        </xdr:cNvPr>
        <xdr:cNvCxnSpPr/>
      </xdr:nvCxnSpPr>
      <xdr:spPr>
        <a:xfrm>
          <a:off x="7581900" y="6743700"/>
          <a:ext cx="247650"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37</xdr:row>
      <xdr:rowOff>0</xdr:rowOff>
    </xdr:from>
    <xdr:to>
      <xdr:col>18</xdr:col>
      <xdr:colOff>0</xdr:colOff>
      <xdr:row>37</xdr:row>
      <xdr:rowOff>154781</xdr:rowOff>
    </xdr:to>
    <xdr:sp macro="" textlink="">
      <xdr:nvSpPr>
        <xdr:cNvPr id="1646" name="Solver_shape$R$38">
          <a:extLst>
            <a:ext uri="{FF2B5EF4-FFF2-40B4-BE49-F238E27FC236}">
              <a16:creationId xmlns:a16="http://schemas.microsoft.com/office/drawing/2014/main" id="{3F75B656-61D7-69FE-87F9-9C2D17E0C98D}"/>
            </a:ext>
          </a:extLst>
        </xdr:cNvPr>
        <xdr:cNvSpPr/>
      </xdr:nvSpPr>
      <xdr:spPr>
        <a:xfrm rot="16200000">
          <a:off x="9020175" y="6667500"/>
          <a:ext cx="152400" cy="152400"/>
        </a:xfrm>
        <a:prstGeom prst="flowChartExtract">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37</xdr:row>
      <xdr:rowOff>76200</xdr:rowOff>
    </xdr:from>
    <xdr:to>
      <xdr:col>17</xdr:col>
      <xdr:colOff>0</xdr:colOff>
      <xdr:row>37</xdr:row>
      <xdr:rowOff>76200</xdr:rowOff>
    </xdr:to>
    <xdr:cxnSp macro="">
      <xdr:nvCxnSpPr>
        <xdr:cNvPr id="1647" name="Solver_line$R$38">
          <a:extLst>
            <a:ext uri="{FF2B5EF4-FFF2-40B4-BE49-F238E27FC236}">
              <a16:creationId xmlns:a16="http://schemas.microsoft.com/office/drawing/2014/main" id="{82AB5487-D188-89D5-F440-B3D2BF689FAC}"/>
            </a:ext>
          </a:extLst>
        </xdr:cNvPr>
        <xdr:cNvCxnSpPr/>
      </xdr:nvCxnSpPr>
      <xdr:spPr>
        <a:xfrm>
          <a:off x="7829550" y="6743700"/>
          <a:ext cx="119062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0</xdr:colOff>
      <xdr:row>37</xdr:row>
      <xdr:rowOff>76200</xdr:rowOff>
    </xdr:from>
    <xdr:to>
      <xdr:col>15</xdr:col>
      <xdr:colOff>0</xdr:colOff>
      <xdr:row>42</xdr:row>
      <xdr:rowOff>76200</xdr:rowOff>
    </xdr:to>
    <xdr:cxnSp macro="">
      <xdr:nvCxnSpPr>
        <xdr:cNvPr id="1648" name="Solver_shapecon$R$43">
          <a:extLst>
            <a:ext uri="{FF2B5EF4-FFF2-40B4-BE49-F238E27FC236}">
              <a16:creationId xmlns:a16="http://schemas.microsoft.com/office/drawing/2014/main" id="{00D6623B-B3E1-1610-55C7-921FCE0F1264}"/>
            </a:ext>
          </a:extLst>
        </xdr:cNvPr>
        <xdr:cNvCxnSpPr/>
      </xdr:nvCxnSpPr>
      <xdr:spPr>
        <a:xfrm>
          <a:off x="7581900" y="6743700"/>
          <a:ext cx="247650" cy="91440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twoCellAnchor editAs="oneCell">
    <xdr:from>
      <xdr:col>17</xdr:col>
      <xdr:colOff>0</xdr:colOff>
      <xdr:row>42</xdr:row>
      <xdr:rowOff>0</xdr:rowOff>
    </xdr:from>
    <xdr:to>
      <xdr:col>18</xdr:col>
      <xdr:colOff>0</xdr:colOff>
      <xdr:row>42</xdr:row>
      <xdr:rowOff>154781</xdr:rowOff>
    </xdr:to>
    <xdr:sp macro="" textlink="">
      <xdr:nvSpPr>
        <xdr:cNvPr id="1649" name="Solver_shape$R$43">
          <a:extLst>
            <a:ext uri="{FF2B5EF4-FFF2-40B4-BE49-F238E27FC236}">
              <a16:creationId xmlns:a16="http://schemas.microsoft.com/office/drawing/2014/main" id="{3CC686A7-9284-8B4E-7B71-6BCB7B9ACCDC}"/>
            </a:ext>
          </a:extLst>
        </xdr:cNvPr>
        <xdr:cNvSpPr/>
      </xdr:nvSpPr>
      <xdr:spPr>
        <a:xfrm rot="16200000">
          <a:off x="9020175" y="7581900"/>
          <a:ext cx="152400" cy="152400"/>
        </a:xfrm>
        <a:prstGeom prst="flowChartExtract">
          <a:avLst/>
        </a:prstGeom>
        <a:noFill/>
        <a:ln w="25400">
          <a:solidFill>
            <a:srgbClr val="00FF00"/>
          </a:solidFill>
        </a:ln>
        <a:extLst>
          <a:ext uri="{909E8E84-426E-40DD-AFC4-6F175D3DCCD1}">
            <a14:hiddenFill xmlns:a14="http://schemas.microsoft.com/office/drawing/2010/main">
              <a:solidFill>
                <a:schemeClr val="accent1">
                  <a:alpha val="0"/>
                </a:schemeClr>
              </a:solidFill>
            </a14:hiddenFill>
          </a:ext>
        </a:ex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0</xdr:colOff>
      <xdr:row>42</xdr:row>
      <xdr:rowOff>76200</xdr:rowOff>
    </xdr:from>
    <xdr:to>
      <xdr:col>17</xdr:col>
      <xdr:colOff>0</xdr:colOff>
      <xdr:row>42</xdr:row>
      <xdr:rowOff>76200</xdr:rowOff>
    </xdr:to>
    <xdr:cxnSp macro="">
      <xdr:nvCxnSpPr>
        <xdr:cNvPr id="1650" name="Solver_line$R$43">
          <a:extLst>
            <a:ext uri="{FF2B5EF4-FFF2-40B4-BE49-F238E27FC236}">
              <a16:creationId xmlns:a16="http://schemas.microsoft.com/office/drawing/2014/main" id="{3E870DBB-A4C4-1BEA-5EB3-6F08E3433B02}"/>
            </a:ext>
          </a:extLst>
        </xdr:cNvPr>
        <xdr:cNvCxnSpPr/>
      </xdr:nvCxnSpPr>
      <xdr:spPr>
        <a:xfrm>
          <a:off x="7829550" y="7658100"/>
          <a:ext cx="1190625" cy="0"/>
        </a:xfrm>
        <a:prstGeom prst="line">
          <a:avLst/>
        </a:prstGeom>
        <a:ln w="25400">
          <a:solidFill>
            <a:srgbClr val="00FF00"/>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37FB1-3330-4207-BC1C-C40EBFF80A63}">
  <dimension ref="A1:S44"/>
  <sheetViews>
    <sheetView tabSelected="1" zoomScale="80" zoomScaleNormal="80" workbookViewId="0">
      <selection activeCell="U18" sqref="U18"/>
    </sheetView>
  </sheetViews>
  <sheetFormatPr defaultRowHeight="15" x14ac:dyDescent="0.25"/>
  <cols>
    <col min="2" max="2" width="2.28515625" customWidth="1"/>
    <col min="3" max="3" width="3.7109375" customWidth="1"/>
    <col min="4" max="4" width="18.85546875" bestFit="1" customWidth="1"/>
    <col min="5" max="5" width="6.28515625" bestFit="1" customWidth="1"/>
    <col min="6" max="6" width="2.28515625" customWidth="1"/>
    <col min="7" max="7" width="3.7109375" customWidth="1"/>
    <col min="8" max="8" width="23.85546875" bestFit="1" customWidth="1"/>
    <col min="9" max="9" width="6.28515625" bestFit="1" customWidth="1"/>
    <col min="10" max="10" width="2.28515625" customWidth="1"/>
    <col min="11" max="11" width="3.7109375" customWidth="1"/>
    <col min="12" max="12" width="22.7109375" bestFit="1" customWidth="1"/>
    <col min="13" max="13" width="6.28515625" bestFit="1" customWidth="1"/>
    <col min="14" max="14" width="2.28515625" customWidth="1"/>
    <col min="15" max="15" width="3.7109375" customWidth="1"/>
    <col min="16" max="16" width="11.5703125" bestFit="1" customWidth="1"/>
    <col min="17" max="17" width="6.28515625" bestFit="1" customWidth="1"/>
    <col min="18" max="18" width="2.28515625" customWidth="1"/>
    <col min="19" max="19" width="6.28515625" bestFit="1" customWidth="1"/>
  </cols>
  <sheetData>
    <row r="1" spans="1:19" x14ac:dyDescent="0.25">
      <c r="H1" s="2">
        <v>0.2</v>
      </c>
    </row>
    <row r="2" spans="1:19" x14ac:dyDescent="0.25">
      <c r="H2" t="s">
        <v>2</v>
      </c>
    </row>
    <row r="3" spans="1:19" x14ac:dyDescent="0.25">
      <c r="S3">
        <f>SUM($H$4,$D$6)</f>
        <v>3000</v>
      </c>
    </row>
    <row r="4" spans="1:19" x14ac:dyDescent="0.25">
      <c r="D4" s="1" t="s">
        <v>0</v>
      </c>
      <c r="H4" s="1">
        <v>8000</v>
      </c>
      <c r="I4">
        <f>$S$3</f>
        <v>3000</v>
      </c>
    </row>
    <row r="6" spans="1:19" x14ac:dyDescent="0.25">
      <c r="D6" s="1">
        <v>-5000</v>
      </c>
      <c r="E6">
        <f>IF(ABS(1-SUM($H$1,$H$6))&lt;=0.00001,SUM($H$1*$I$4,$H$6*$I$9),NA())</f>
        <v>-3400</v>
      </c>
      <c r="H6" s="2">
        <v>0.8</v>
      </c>
    </row>
    <row r="7" spans="1:19" x14ac:dyDescent="0.25">
      <c r="H7" t="s">
        <v>3</v>
      </c>
    </row>
    <row r="8" spans="1:19" x14ac:dyDescent="0.25">
      <c r="S8">
        <f>SUM($H$9,$D$6)</f>
        <v>-5000</v>
      </c>
    </row>
    <row r="9" spans="1:19" x14ac:dyDescent="0.25">
      <c r="D9" s="1"/>
      <c r="H9" s="1">
        <v>0</v>
      </c>
      <c r="I9">
        <f>$S$8</f>
        <v>-5000</v>
      </c>
    </row>
    <row r="11" spans="1:19" x14ac:dyDescent="0.25">
      <c r="H11" s="2">
        <v>0.7</v>
      </c>
      <c r="L11" s="2">
        <v>1</v>
      </c>
    </row>
    <row r="12" spans="1:19" x14ac:dyDescent="0.25">
      <c r="H12" t="s">
        <v>4</v>
      </c>
      <c r="L12" t="s">
        <v>6</v>
      </c>
    </row>
    <row r="13" spans="1:19" x14ac:dyDescent="0.25">
      <c r="B13">
        <f>IF($A$14=$E$6,1,IF($A$14=$E$22,2))</f>
        <v>2</v>
      </c>
      <c r="S13">
        <f>SUM($L$14,$H$14,$D$22)</f>
        <v>3000</v>
      </c>
    </row>
    <row r="14" spans="1:19" x14ac:dyDescent="0.25">
      <c r="A14">
        <f>MAX($E$6,$E$22)</f>
        <v>1320</v>
      </c>
      <c r="D14" s="1"/>
      <c r="H14" s="1">
        <v>0</v>
      </c>
      <c r="I14">
        <f>IF(ABS(1-SUM($L$11))&lt;=0.00001,SUM($L$11*$M$14),NA())</f>
        <v>3000</v>
      </c>
      <c r="L14" s="1">
        <v>8000</v>
      </c>
      <c r="M14">
        <f>$S$13</f>
        <v>3000</v>
      </c>
    </row>
    <row r="16" spans="1:19" x14ac:dyDescent="0.25">
      <c r="D16" s="1"/>
      <c r="H16" s="2"/>
      <c r="P16" s="2">
        <v>0.1</v>
      </c>
    </row>
    <row r="17" spans="4:19" x14ac:dyDescent="0.25">
      <c r="D17" s="1"/>
      <c r="P17" t="s">
        <v>7</v>
      </c>
    </row>
    <row r="18" spans="4:19" x14ac:dyDescent="0.25">
      <c r="H18" s="2"/>
      <c r="S18">
        <f>SUM($P$19,$L$24,$H$31,$D$22)</f>
        <v>3000</v>
      </c>
    </row>
    <row r="19" spans="4:19" x14ac:dyDescent="0.25">
      <c r="H19" s="1"/>
      <c r="L19" s="1"/>
      <c r="P19" s="1">
        <v>8000</v>
      </c>
      <c r="Q19">
        <f>$S$18</f>
        <v>3000</v>
      </c>
    </row>
    <row r="20" spans="4:19" x14ac:dyDescent="0.25">
      <c r="D20" t="s">
        <v>1</v>
      </c>
    </row>
    <row r="21" spans="4:19" x14ac:dyDescent="0.25">
      <c r="D21" s="1"/>
      <c r="H21" s="1"/>
      <c r="P21" s="2">
        <v>0.2</v>
      </c>
    </row>
    <row r="22" spans="4:19" x14ac:dyDescent="0.25">
      <c r="D22" s="1">
        <v>-5000</v>
      </c>
      <c r="E22">
        <f>IF(ABS(1-SUM($H$11,$H$28))&lt;=0.00001,SUM($H$11*$I$14,$H$28*$I$31),NA())</f>
        <v>1320</v>
      </c>
      <c r="L22" t="s">
        <v>10</v>
      </c>
      <c r="P22" t="s">
        <v>8</v>
      </c>
    </row>
    <row r="23" spans="4:19" x14ac:dyDescent="0.25">
      <c r="S23">
        <f>SUM($P$24,$L$24,$H$31,$D$22)</f>
        <v>-1000</v>
      </c>
    </row>
    <row r="24" spans="4:19" x14ac:dyDescent="0.25">
      <c r="L24" s="1">
        <v>0</v>
      </c>
      <c r="M24">
        <f>IF(ABS(1-SUM($P$16,$P$21,$P$26))&lt;=0.00001,SUM($P$16*$Q$19,$P$21*$Q$24,$P$26*$Q$29),NA())</f>
        <v>-3400</v>
      </c>
      <c r="P24" s="1">
        <v>4000</v>
      </c>
      <c r="Q24">
        <f>$S$23</f>
        <v>-1000</v>
      </c>
    </row>
    <row r="26" spans="4:19" x14ac:dyDescent="0.25">
      <c r="H26" s="2"/>
      <c r="P26" s="2">
        <v>0.7</v>
      </c>
    </row>
    <row r="27" spans="4:19" x14ac:dyDescent="0.25">
      <c r="H27" s="2"/>
      <c r="P27" t="s">
        <v>9</v>
      </c>
    </row>
    <row r="28" spans="4:19" x14ac:dyDescent="0.25">
      <c r="H28" s="2">
        <v>0.3</v>
      </c>
      <c r="S28">
        <f>SUM($P$29,$L$24,$H$31,$D$22)</f>
        <v>-5000</v>
      </c>
    </row>
    <row r="29" spans="4:19" x14ac:dyDescent="0.25">
      <c r="H29" s="1" t="s">
        <v>5</v>
      </c>
      <c r="P29" s="1">
        <v>0</v>
      </c>
      <c r="Q29">
        <f>$S$28</f>
        <v>-5000</v>
      </c>
    </row>
    <row r="30" spans="4:19" x14ac:dyDescent="0.25">
      <c r="H30" s="1"/>
      <c r="J30">
        <f>IF($I$31=$M$24,1,IF($I$31=$M$39,2))</f>
        <v>2</v>
      </c>
    </row>
    <row r="31" spans="4:19" x14ac:dyDescent="0.25">
      <c r="H31" s="1">
        <v>0</v>
      </c>
      <c r="I31">
        <f>MAX($M$24,$M$39)</f>
        <v>-2600</v>
      </c>
      <c r="P31" s="2">
        <v>0.3</v>
      </c>
    </row>
    <row r="32" spans="4:19" x14ac:dyDescent="0.25">
      <c r="P32" t="s">
        <v>7</v>
      </c>
    </row>
    <row r="33" spans="12:19" x14ac:dyDescent="0.25">
      <c r="S33">
        <f>SUM($P$34,$L$39,$H$31,$D$22)</f>
        <v>1000</v>
      </c>
    </row>
    <row r="34" spans="12:19" x14ac:dyDescent="0.25">
      <c r="L34" s="1"/>
      <c r="P34" s="1">
        <v>8000</v>
      </c>
      <c r="Q34">
        <f>$S$33</f>
        <v>1000</v>
      </c>
    </row>
    <row r="36" spans="12:19" x14ac:dyDescent="0.25">
      <c r="L36" s="1"/>
      <c r="P36" s="2">
        <v>0.5</v>
      </c>
    </row>
    <row r="37" spans="12:19" x14ac:dyDescent="0.25">
      <c r="L37" t="s">
        <v>11</v>
      </c>
      <c r="P37" t="s">
        <v>12</v>
      </c>
    </row>
    <row r="38" spans="12:19" x14ac:dyDescent="0.25">
      <c r="S38">
        <f>SUM($P$39,$L$39,$H$31,$D$22)</f>
        <v>-3000</v>
      </c>
    </row>
    <row r="39" spans="12:19" x14ac:dyDescent="0.25">
      <c r="L39" s="1">
        <v>-2000</v>
      </c>
      <c r="M39">
        <f>IF(ABS(1-SUM($P$31,$P$36,$P$41))&lt;=0.00001,SUM($P$31*$Q$34,$P$36*$Q$39,$P$41*$Q$44),NA())</f>
        <v>-2600</v>
      </c>
      <c r="P39" s="1">
        <v>4000</v>
      </c>
      <c r="Q39">
        <f>$S$38</f>
        <v>-3000</v>
      </c>
    </row>
    <row r="41" spans="12:19" x14ac:dyDescent="0.25">
      <c r="P41" s="2">
        <v>0.2</v>
      </c>
    </row>
    <row r="42" spans="12:19" x14ac:dyDescent="0.25">
      <c r="P42" t="s">
        <v>9</v>
      </c>
    </row>
    <row r="43" spans="12:19" x14ac:dyDescent="0.25">
      <c r="S43">
        <f>SUM($P$44,$L$39,$H$31,$D$22)</f>
        <v>-7000</v>
      </c>
    </row>
    <row r="44" spans="12:19" x14ac:dyDescent="0.25">
      <c r="P44" s="1">
        <v>0</v>
      </c>
      <c r="Q44">
        <f>$S$43</f>
        <v>-7000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C6440-041D-4E09-8804-F7B3BDF797C4}">
  <dimension ref="A2:H12"/>
  <sheetViews>
    <sheetView workbookViewId="0">
      <selection activeCell="F10" sqref="F10"/>
    </sheetView>
  </sheetViews>
  <sheetFormatPr defaultRowHeight="15" x14ac:dyDescent="0.25"/>
  <cols>
    <col min="1" max="1" width="24.140625" bestFit="1" customWidth="1"/>
    <col min="2" max="2" width="10.5703125" bestFit="1" customWidth="1"/>
    <col min="3" max="3" width="10.85546875" customWidth="1"/>
  </cols>
  <sheetData>
    <row r="2" spans="1:8" ht="24.75" customHeight="1" x14ac:dyDescent="0.25"/>
    <row r="3" spans="1:8" ht="105" customHeight="1" x14ac:dyDescent="0.25">
      <c r="A3" s="17" t="s">
        <v>13</v>
      </c>
      <c r="B3" s="17"/>
      <c r="C3" s="17"/>
      <c r="D3" s="17"/>
      <c r="E3" s="17"/>
      <c r="F3" s="17"/>
      <c r="G3" s="17"/>
      <c r="H3" s="3"/>
    </row>
    <row r="4" spans="1:8" ht="42" customHeight="1" x14ac:dyDescent="0.25">
      <c r="A4" s="17" t="s">
        <v>14</v>
      </c>
      <c r="B4" s="17"/>
      <c r="C4" s="17"/>
      <c r="D4" s="17"/>
      <c r="E4" s="17"/>
      <c r="F4" s="17"/>
      <c r="G4" s="17"/>
    </row>
    <row r="5" spans="1:8" ht="57.75" customHeight="1" x14ac:dyDescent="0.25">
      <c r="A5" s="15" t="s">
        <v>22</v>
      </c>
      <c r="B5" s="16"/>
      <c r="C5" s="16"/>
      <c r="D5" s="16"/>
      <c r="E5" s="16"/>
      <c r="F5" s="16"/>
      <c r="G5" s="16"/>
    </row>
    <row r="8" spans="1:8" x14ac:dyDescent="0.25">
      <c r="A8" s="4" t="s">
        <v>19</v>
      </c>
      <c r="B8" s="11" t="s">
        <v>15</v>
      </c>
      <c r="C8" s="7" t="s">
        <v>16</v>
      </c>
    </row>
    <row r="9" spans="1:8" x14ac:dyDescent="0.25">
      <c r="A9" s="5" t="s">
        <v>20</v>
      </c>
      <c r="B9" s="12">
        <v>3000</v>
      </c>
      <c r="C9" s="8">
        <v>0.7</v>
      </c>
    </row>
    <row r="10" spans="1:8" x14ac:dyDescent="0.25">
      <c r="A10" s="5" t="s">
        <v>21</v>
      </c>
      <c r="B10" s="12">
        <v>1000</v>
      </c>
      <c r="C10" s="8">
        <v>0.09</v>
      </c>
    </row>
    <row r="11" spans="1:8" x14ac:dyDescent="0.25">
      <c r="A11" s="5" t="s">
        <v>21</v>
      </c>
      <c r="B11" s="13" t="s">
        <v>17</v>
      </c>
      <c r="C11" s="9">
        <v>0.15</v>
      </c>
    </row>
    <row r="12" spans="1:8" x14ac:dyDescent="0.25">
      <c r="A12" s="6" t="s">
        <v>21</v>
      </c>
      <c r="B12" s="14" t="s">
        <v>18</v>
      </c>
      <c r="C12" s="10">
        <v>0.06</v>
      </c>
    </row>
  </sheetData>
  <mergeCells count="3">
    <mergeCell ref="A3:G3"/>
    <mergeCell ref="A4:G4"/>
    <mergeCell ref="A5:G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78A7D9F30CEF41999AE3AD01CCBB91" ma:contentTypeVersion="11" ma:contentTypeDescription="Create a new document." ma:contentTypeScope="" ma:versionID="05ee842efe25714731b530106bc47b3d">
  <xsd:schema xmlns:xsd="http://www.w3.org/2001/XMLSchema" xmlns:xs="http://www.w3.org/2001/XMLSchema" xmlns:p="http://schemas.microsoft.com/office/2006/metadata/properties" xmlns:ns3="495b6958-5297-44e0-b642-51ed3c4559ec" targetNamespace="http://schemas.microsoft.com/office/2006/metadata/properties" ma:root="true" ma:fieldsID="1a9380bdbcf170dd139f088e23553cc4" ns3:_="">
    <xsd:import namespace="495b6958-5297-44e0-b642-51ed3c4559ec"/>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95b6958-5297-44e0-b642-51ed3c4559ec"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495b6958-5297-44e0-b642-51ed3c4559ec" xsi:nil="true"/>
  </documentManagement>
</p:properties>
</file>

<file path=customXml/itemProps1.xml><?xml version="1.0" encoding="utf-8"?>
<ds:datastoreItem xmlns:ds="http://schemas.openxmlformats.org/officeDocument/2006/customXml" ds:itemID="{D0C316EC-2C8B-417C-9976-24492932F5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95b6958-5297-44e0-b642-51ed3c4559e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652BD55-F7A5-4A38-A2E4-378A0E4EC3CB}">
  <ds:schemaRefs>
    <ds:schemaRef ds:uri="http://schemas.microsoft.com/sharepoint/v3/contenttype/forms"/>
  </ds:schemaRefs>
</ds:datastoreItem>
</file>

<file path=customXml/itemProps3.xml><?xml version="1.0" encoding="utf-8"?>
<ds:datastoreItem xmlns:ds="http://schemas.openxmlformats.org/officeDocument/2006/customXml" ds:itemID="{75A89481-4912-44CE-A1AE-F9ED8F33E908}">
  <ds:schemaRefs>
    <ds:schemaRef ds:uri="http://purl.org/dc/dcmitype/"/>
    <ds:schemaRef ds:uri="http://purl.org/dc/elements/1.1/"/>
    <ds:schemaRef ds:uri="http://www.w3.org/XML/1998/namespace"/>
    <ds:schemaRef ds:uri="http://schemas.microsoft.com/office/2006/documentManagement/types"/>
    <ds:schemaRef ds:uri="495b6958-5297-44e0-b642-51ed3c4559ec"/>
    <ds:schemaRef ds:uri="http://schemas.microsoft.com/office/2006/metadata/properties"/>
    <ds:schemaRef ds:uri="http://purl.org/dc/terms/"/>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Decision Tree</vt:lpstr>
      <vt:lpstr>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J Duan</dc:creator>
  <cp:lastModifiedBy>Iris J Duan</cp:lastModifiedBy>
  <dcterms:created xsi:type="dcterms:W3CDTF">2025-07-04T23:11:01Z</dcterms:created>
  <dcterms:modified xsi:type="dcterms:W3CDTF">2025-07-05T00:20:37Z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0x0101005078A7D9F30CEF41999AE3AD01CCBB91</vt:lpwstr>
  </property>
</Properties>
</file>