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ummary" sheetId="1" r:id="rId1"/>
    <sheet name="Details" sheetId="2" r:id="rId2"/>
    <sheet name="Dollar Expenses" sheetId="3" r:id="rId3"/>
  </sheets>
  <calcPr calcId="144525"/>
</workbook>
</file>

<file path=xl/calcChain.xml><?xml version="1.0" encoding="utf-8"?>
<calcChain xmlns="http://schemas.openxmlformats.org/spreadsheetml/2006/main">
  <c r="B22" i="2" l="1"/>
  <c r="B11" i="1"/>
  <c r="B25" i="2" l="1"/>
  <c r="B24" i="2"/>
  <c r="B26" i="2"/>
  <c r="I63" i="2"/>
  <c r="I121" i="2" l="1"/>
  <c r="D10" i="3"/>
  <c r="D9" i="3"/>
  <c r="E9" i="1" l="1"/>
  <c r="B8" i="1"/>
  <c r="B16" i="2"/>
  <c r="E8" i="1"/>
  <c r="E17" i="1" s="1"/>
  <c r="E6" i="1"/>
  <c r="E14" i="1" s="1"/>
  <c r="E7" i="1"/>
  <c r="E16" i="1" s="1"/>
  <c r="E5" i="1"/>
  <c r="E15" i="1" s="1"/>
  <c r="E4" i="1"/>
  <c r="E13" i="1" s="1"/>
  <c r="E10" i="1" l="1"/>
  <c r="B27" i="2"/>
  <c r="D125" i="2"/>
</calcChain>
</file>

<file path=xl/sharedStrings.xml><?xml version="1.0" encoding="utf-8"?>
<sst xmlns="http://schemas.openxmlformats.org/spreadsheetml/2006/main" count="349" uniqueCount="147">
  <si>
    <t>Contribution</t>
  </si>
  <si>
    <t>Expenses</t>
  </si>
  <si>
    <t>Name</t>
  </si>
  <si>
    <t>Payment mode</t>
  </si>
  <si>
    <t>Amount</t>
  </si>
  <si>
    <t>Sat</t>
  </si>
  <si>
    <t>Nitin Bank Account</t>
  </si>
  <si>
    <t>Sumit</t>
  </si>
  <si>
    <t>HDFC Current Account</t>
  </si>
  <si>
    <t>Ajay</t>
  </si>
  <si>
    <t>Nitin</t>
  </si>
  <si>
    <t>Sandeep</t>
  </si>
  <si>
    <t>Satinder</t>
  </si>
  <si>
    <t>Total</t>
  </si>
  <si>
    <t>To be paid to Individuals</t>
  </si>
  <si>
    <t>Remarks</t>
  </si>
  <si>
    <t>Receive</t>
  </si>
  <si>
    <t xml:space="preserve">Receive </t>
  </si>
  <si>
    <t>Date</t>
  </si>
  <si>
    <t>S.No</t>
  </si>
  <si>
    <t>Expense</t>
  </si>
  <si>
    <t>Paid by</t>
  </si>
  <si>
    <t>Electronic components</t>
  </si>
  <si>
    <t>Mittal</t>
  </si>
  <si>
    <t>Cash</t>
  </si>
  <si>
    <t>Oscilloscope</t>
  </si>
  <si>
    <t>Common</t>
  </si>
  <si>
    <t>Online transfer</t>
  </si>
  <si>
    <t>Domain Registration</t>
  </si>
  <si>
    <t>CreditCard</t>
  </si>
  <si>
    <t>Farrata+Extn Cord etc</t>
  </si>
  <si>
    <t>Power Supply+Soldering station</t>
  </si>
  <si>
    <t>Multimeter+Lux meter</t>
  </si>
  <si>
    <t>Extn Cord</t>
  </si>
  <si>
    <t>Pin plug</t>
  </si>
  <si>
    <t>Stand+Test probe</t>
  </si>
  <si>
    <t>Components</t>
  </si>
  <si>
    <t>Magnifying Glass</t>
  </si>
  <si>
    <t>Flux+drill+bits etc</t>
  </si>
  <si>
    <t>?</t>
  </si>
  <si>
    <t>Fans/Exhaust fan etc adjusting farrata</t>
  </si>
  <si>
    <t>Carpenter</t>
  </si>
  <si>
    <t>Stationary-White board</t>
  </si>
  <si>
    <t>Website dev - initial payment</t>
  </si>
  <si>
    <t>New stabilizer and old repair</t>
  </si>
  <si>
    <t>Office cleaner</t>
  </si>
  <si>
    <t>Saini Electronics</t>
  </si>
  <si>
    <t>Wipro Lantern</t>
  </si>
  <si>
    <t>Moser Bayer Lantern</t>
  </si>
  <si>
    <t>Company creation  - CS</t>
  </si>
  <si>
    <t>Mobile Charger - 1</t>
  </si>
  <si>
    <t>Mobile Charger - 2</t>
  </si>
  <si>
    <t>LED bulb</t>
  </si>
  <si>
    <t>InstaPower Lantern</t>
  </si>
  <si>
    <t>EFY subsciption</t>
  </si>
  <si>
    <t>Visiting card printing</t>
  </si>
  <si>
    <t>Vodafone bill</t>
  </si>
  <si>
    <t>Cleaner</t>
  </si>
  <si>
    <t>Custom duty - components</t>
  </si>
  <si>
    <t>Electrical media paper</t>
  </si>
  <si>
    <t>Airtel wifi modem</t>
  </si>
  <si>
    <t>airtel landline phone</t>
  </si>
  <si>
    <t>airtel advance payment</t>
  </si>
  <si>
    <t>Moxie Board</t>
  </si>
  <si>
    <t>Courier to Kranti</t>
  </si>
  <si>
    <t>Multicore wire</t>
  </si>
  <si>
    <t>Sweeper payment</t>
  </si>
  <si>
    <t>OrCAD CD</t>
  </si>
  <si>
    <t xml:space="preserve">Plastic boxes &amp; tray and 3 chargers bought from Gaffar mkt </t>
  </si>
  <si>
    <t>cable and plug for hella light + tape</t>
  </si>
  <si>
    <t>inverter fittings to rajinder</t>
  </si>
  <si>
    <t>2 battery + inverter + transporation(blspur to noida &amp; den lab) = 6500X2 + 5500 + 450 + 220</t>
  </si>
  <si>
    <t>Mouser.com purchase</t>
  </si>
  <si>
    <t>KitnSpares.com</t>
  </si>
  <si>
    <t>Courier of oscilloscope to blr</t>
  </si>
  <si>
    <t xml:space="preserve"> Small Container purchase</t>
  </si>
  <si>
    <t>Paid to sweeper</t>
  </si>
  <si>
    <t xml:space="preserve">Additional white board &amp; stationary(A4/files/stapler/punch etc.) </t>
  </si>
  <si>
    <t>Mobile Charger Casing</t>
  </si>
  <si>
    <t>halogen Lamp</t>
  </si>
  <si>
    <t>Adaptor for lamp</t>
  </si>
  <si>
    <t>Stamp</t>
  </si>
  <si>
    <t xml:space="preserve">Stamp pad </t>
  </si>
  <si>
    <t>Tester + 2 tape roll</t>
  </si>
  <si>
    <t>Extension cord + CFL</t>
  </si>
  <si>
    <t xml:space="preserve">Prevous components </t>
  </si>
  <si>
    <t>Boxes for components</t>
  </si>
  <si>
    <t>Additional bills (875+300+ 435)</t>
  </si>
  <si>
    <t>Lajpatrai market+Xenon lamp</t>
  </si>
  <si>
    <t>Lajpatrai market+ Xenon lamp</t>
  </si>
  <si>
    <t xml:space="preserve">Satinder </t>
  </si>
  <si>
    <t>Summary Expenses</t>
  </si>
  <si>
    <t>HDFC Balance</t>
  </si>
  <si>
    <t>Magazine Membership - EFY2013</t>
  </si>
  <si>
    <t>Sale</t>
  </si>
  <si>
    <t>AMAZON MKTPLACE PMTS</t>
  </si>
  <si>
    <t xml:space="preserve">BK Precision 8500 Programmable DC Electronic Load Tester, 300W, 30A, 120V </t>
  </si>
  <si>
    <t>Amazon.com</t>
  </si>
  <si>
    <t xml:space="preserve">BK Precision TL 30 30A Hook-up Cable Set for Switching DC Bench Power Supply </t>
  </si>
  <si>
    <t xml:space="preserve">Fluke 287 True-rms Electronics Logging Multimeter with TrendCapture </t>
  </si>
  <si>
    <t xml:space="preserve">Breadboard jumper wire 75pcs pack </t>
  </si>
  <si>
    <t xml:space="preserve">Five orders of Eleco lead sets
- 2 of Elenco Electronics TL-16 Banana to Large Alligator Test Lead Set 
- Elenco TL-6 Standard Alligator Lead Set, 10-Piece 
- 2 of Elenco TL-12 Banana to Mingrabber Set 
- Elenco Electronics TL-21 Minigrabber to Minigrabber 5 pc Test Lead Set 
- SE TL10 Clip Test Lead, 10-Piece </t>
  </si>
  <si>
    <t>Airport-Fee</t>
  </si>
  <si>
    <t>Duty- Free Fees</t>
  </si>
  <si>
    <t>in dollars</t>
  </si>
  <si>
    <t>Equipments from US (refer next sheet)</t>
  </si>
  <si>
    <t>Videocon- AC</t>
  </si>
  <si>
    <t>Joshi-Components- Recent (Bill In offc)</t>
  </si>
  <si>
    <t>Joshi-Components (Old Expense)</t>
  </si>
  <si>
    <t>Moxie -PCB Boards for Mbl + LED</t>
  </si>
  <si>
    <t>cabinet + Stabilizer ( To be paid)</t>
  </si>
  <si>
    <t>HDFC</t>
  </si>
  <si>
    <t>Carpenter stuff</t>
  </si>
  <si>
    <t>Carpenter fees</t>
  </si>
  <si>
    <t>Electrical stuff</t>
  </si>
  <si>
    <t>Electrician fees</t>
  </si>
  <si>
    <t>TBC</t>
  </si>
  <si>
    <t>Painter Stuff +fees</t>
  </si>
  <si>
    <t>AC fitting</t>
  </si>
  <si>
    <t>MECO instrument</t>
  </si>
  <si>
    <t>Switch from Lajpatrai</t>
  </si>
  <si>
    <t>Connectors from Lajpatrai</t>
  </si>
  <si>
    <t>VAM components</t>
  </si>
  <si>
    <t>Stationary - Markers</t>
  </si>
  <si>
    <t>Stationary - Polythenes</t>
  </si>
  <si>
    <t>Chai</t>
  </si>
  <si>
    <t>Glass</t>
  </si>
  <si>
    <t>Workstation iron transfer to lab</t>
  </si>
  <si>
    <t>Given to Ajay</t>
  </si>
  <si>
    <t>Components from Kamrite - 1</t>
  </si>
  <si>
    <t>Components from Kamrite - 2</t>
  </si>
  <si>
    <t>Competent Electronics</t>
  </si>
  <si>
    <t>Vam Electronics</t>
  </si>
  <si>
    <t>Karmrite Electronics</t>
  </si>
  <si>
    <t>Bhatia Electronics</t>
  </si>
  <si>
    <t>Sai Tools</t>
  </si>
  <si>
    <t>Rosy Trading Company</t>
  </si>
  <si>
    <t>Jeetu for tubelight fixtures</t>
  </si>
  <si>
    <t>Joshi for berg pin,dircrsetes &amp; 34063</t>
  </si>
  <si>
    <t>joshi adjacent shop for connectors</t>
  </si>
  <si>
    <t>Ashiwin electrician</t>
  </si>
  <si>
    <t>Ashiwin electrician for inverter wiring correction</t>
  </si>
  <si>
    <t>Courier to Arvind</t>
  </si>
  <si>
    <t>penstand, visiting card holder, pens</t>
  </si>
  <si>
    <t>electrical expense (6m wire, 16A top, baton)</t>
  </si>
  <si>
    <t>blade &amp; handle</t>
  </si>
  <si>
    <t>plastic dustin &amp; water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</si>
</sst>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yy;@"/>
  </numFmts>
  <fonts count="8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</font>
    <font>
      <sz val="11"/>
      <color indexed="8"/>
      <name val="Calibri"/>
    </font>
    <font>
      <b/>
      <sz val="10"/>
      <color indexed="8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77">
    <xf numFmtId="0" fontId="0" fillId="0" borderId="0" xfId="0"/>
    <xf numFmtId="0" fontId="0" fillId="0" borderId="0" xfId="0" applyAlignment="1">
      <alignment wrapText="1"/>
    </xf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3" xfId="0" applyFont="1" applyBorder="1"/>
    <xf numFmtId="0" fontId="2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5" xfId="1" applyBorder="1" applyAlignment="1">
      <alignment wrapText="1"/>
    </xf>
    <xf numFmtId="0" fontId="4" fillId="0" borderId="0" xfId="1" applyAlignment="1">
      <alignment wrapText="1"/>
    </xf>
    <xf numFmtId="0" fontId="5" fillId="0" borderId="6" xfId="1" applyFont="1" applyBorder="1"/>
    <xf numFmtId="0" fontId="4" fillId="0" borderId="6" xfId="1" applyBorder="1" applyAlignment="1">
      <alignment wrapText="1"/>
    </xf>
    <xf numFmtId="164" fontId="4" fillId="0" borderId="6" xfId="1" applyNumberFormat="1" applyBorder="1" applyAlignment="1">
      <alignment wrapText="1"/>
    </xf>
    <xf numFmtId="0" fontId="4" fillId="0" borderId="7" xfId="1" applyBorder="1" applyAlignment="1">
      <alignment wrapText="1"/>
    </xf>
    <xf numFmtId="164" fontId="5" fillId="0" borderId="6" xfId="1" applyNumberFormat="1" applyFont="1" applyBorder="1"/>
    <xf numFmtId="0" fontId="4" fillId="0" borderId="8" xfId="1" applyBorder="1" applyAlignment="1">
      <alignment wrapText="1"/>
    </xf>
    <xf numFmtId="0" fontId="4" fillId="0" borderId="9" xfId="1" applyBorder="1" applyAlignment="1">
      <alignment wrapText="1"/>
    </xf>
    <xf numFmtId="0" fontId="4" fillId="0" borderId="10" xfId="1" applyBorder="1" applyAlignment="1">
      <alignment wrapText="1"/>
    </xf>
    <xf numFmtId="164" fontId="4" fillId="0" borderId="10" xfId="1" applyNumberFormat="1" applyBorder="1" applyAlignment="1">
      <alignment wrapText="1"/>
    </xf>
    <xf numFmtId="164" fontId="4" fillId="0" borderId="0" xfId="1" applyNumberFormat="1" applyAlignment="1">
      <alignment wrapText="1"/>
    </xf>
    <xf numFmtId="0" fontId="4" fillId="0" borderId="11" xfId="1" applyBorder="1" applyAlignment="1">
      <alignment wrapText="1"/>
    </xf>
    <xf numFmtId="0" fontId="4" fillId="0" borderId="12" xfId="1" applyBorder="1" applyAlignment="1">
      <alignment wrapText="1"/>
    </xf>
    <xf numFmtId="0" fontId="4" fillId="0" borderId="13" xfId="1" applyBorder="1" applyAlignment="1">
      <alignment wrapText="1"/>
    </xf>
    <xf numFmtId="0" fontId="4" fillId="0" borderId="14" xfId="1" applyBorder="1" applyAlignment="1">
      <alignment wrapText="1"/>
    </xf>
    <xf numFmtId="0" fontId="4" fillId="0" borderId="3" xfId="1" applyBorder="1" applyAlignment="1">
      <alignment wrapText="1"/>
    </xf>
    <xf numFmtId="164" fontId="4" fillId="0" borderId="15" xfId="1" applyNumberFormat="1" applyBorder="1" applyAlignment="1">
      <alignment wrapText="1"/>
    </xf>
    <xf numFmtId="0" fontId="4" fillId="0" borderId="16" xfId="1" applyBorder="1" applyAlignment="1">
      <alignment wrapText="1"/>
    </xf>
    <xf numFmtId="0" fontId="6" fillId="0" borderId="0" xfId="1" applyFont="1" applyAlignment="1">
      <alignment wrapText="1"/>
    </xf>
    <xf numFmtId="0" fontId="7" fillId="0" borderId="3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3" fillId="0" borderId="0" xfId="0" applyFont="1" applyBorder="1"/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4" fillId="0" borderId="6" xfId="1" applyBorder="1" applyAlignment="1">
      <alignment wrapText="1"/>
    </xf>
    <xf numFmtId="164" fontId="4" fillId="0" borderId="6" xfId="1" applyNumberFormat="1" applyBorder="1" applyAlignment="1">
      <alignment wrapText="1"/>
    </xf>
    <xf numFmtId="0" fontId="4" fillId="0" borderId="6" xfId="1" applyBorder="1" applyAlignment="1">
      <alignment wrapText="1"/>
    </xf>
    <xf numFmtId="164" fontId="4" fillId="0" borderId="6" xfId="1" applyNumberFormat="1" applyBorder="1" applyAlignment="1">
      <alignment wrapText="1"/>
    </xf>
    <xf numFmtId="0" fontId="4" fillId="0" borderId="6" xfId="1" applyBorder="1" applyAlignment="1">
      <alignment wrapText="1"/>
    </xf>
    <xf numFmtId="164" fontId="4" fillId="0" borderId="6" xfId="1" applyNumberFormat="1" applyBorder="1" applyAlignment="1">
      <alignment wrapText="1"/>
    </xf>
    <xf numFmtId="0" fontId="1" fillId="0" borderId="0" xfId="2"/>
    <xf numFmtId="14" fontId="1" fillId="0" borderId="0" xfId="2" applyNumberFormat="1"/>
    <xf numFmtId="0" fontId="1" fillId="0" borderId="0" xfId="2" applyAlignment="1">
      <alignment vertical="top" wrapText="1"/>
    </xf>
    <xf numFmtId="0" fontId="0" fillId="6" borderId="0" xfId="0" applyFill="1"/>
    <xf numFmtId="0" fontId="1" fillId="6" borderId="0" xfId="2" applyFill="1"/>
    <xf numFmtId="0" fontId="0" fillId="0" borderId="6" xfId="1" applyFont="1" applyBorder="1" applyAlignment="1">
      <alignment wrapText="1"/>
    </xf>
    <xf numFmtId="0" fontId="1" fillId="0" borderId="0" xfId="2"/>
    <xf numFmtId="164" fontId="0" fillId="0" borderId="6" xfId="1" applyNumberFormat="1" applyFont="1" applyBorder="1" applyAlignment="1">
      <alignment wrapText="1"/>
    </xf>
    <xf numFmtId="0" fontId="4" fillId="0" borderId="0" xfId="1" applyBorder="1" applyAlignment="1">
      <alignment wrapText="1"/>
    </xf>
    <xf numFmtId="0" fontId="4" fillId="0" borderId="25" xfId="1" applyBorder="1" applyAlignment="1">
      <alignment wrapText="1"/>
    </xf>
    <xf numFmtId="0" fontId="0" fillId="0" borderId="25" xfId="1" applyFont="1" applyBorder="1" applyAlignment="1">
      <alignment wrapText="1"/>
    </xf>
    <xf numFmtId="0" fontId="0" fillId="0" borderId="9" xfId="1" applyFont="1" applyBorder="1" applyAlignment="1">
      <alignment wrapText="1"/>
    </xf>
    <xf numFmtId="164" fontId="4" fillId="0" borderId="9" xfId="1" applyNumberFormat="1" applyBorder="1" applyAlignment="1">
      <alignment wrapText="1"/>
    </xf>
    <xf numFmtId="164" fontId="4" fillId="0" borderId="8" xfId="1" applyNumberFormat="1" applyBorder="1" applyAlignment="1">
      <alignment wrapText="1"/>
    </xf>
    <xf numFmtId="0" fontId="0" fillId="0" borderId="3" xfId="1" applyFont="1" applyBorder="1" applyAlignment="1">
      <alignment wrapText="1"/>
    </xf>
    <xf numFmtId="164" fontId="4" fillId="0" borderId="3" xfId="1" applyNumberFormat="1" applyBorder="1" applyAlignment="1">
      <alignment wrapText="1"/>
    </xf>
    <xf numFmtId="0" fontId="0" fillId="0" borderId="3" xfId="0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3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wrapText="1"/>
    </xf>
    <xf numFmtId="0" fontId="3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wrapText="1"/>
    </xf>
    <xf numFmtId="0" fontId="5" fillId="4" borderId="4" xfId="1" applyFont="1" applyFill="1" applyBorder="1" applyAlignment="1">
      <alignment horizontal="center"/>
    </xf>
    <xf numFmtId="0" fontId="4" fillId="0" borderId="4" xfId="1" applyBorder="1" applyAlignment="1">
      <alignment wrapText="1"/>
    </xf>
    <xf numFmtId="0" fontId="5" fillId="5" borderId="6" xfId="1" applyFont="1" applyFill="1" applyBorder="1" applyAlignment="1">
      <alignment horizontal="center"/>
    </xf>
    <xf numFmtId="0" fontId="4" fillId="0" borderId="6" xfId="1" applyBorder="1" applyAlignment="1">
      <alignment wrapText="1"/>
    </xf>
    <xf numFmtId="164" fontId="4" fillId="0" borderId="6" xfId="1" applyNumberFormat="1" applyBorder="1" applyAlignment="1">
      <alignment wrapText="1"/>
    </xf>
    <xf numFmtId="0" fontId="5" fillId="3" borderId="4" xfId="1" applyFont="1" applyFill="1" applyBorder="1" applyAlignment="1">
      <alignment horizontal="center"/>
    </xf>
    <xf numFmtId="0" fontId="4" fillId="3" borderId="4" xfId="1" applyFill="1" applyBorder="1" applyAlignment="1">
      <alignment wrapText="1"/>
    </xf>
    <xf numFmtId="0" fontId="0" fillId="6" borderId="0" xfId="0" applyFill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I13" sqref="I13"/>
    </sheetView>
  </sheetViews>
  <sheetFormatPr defaultColWidth="9.140625" defaultRowHeight="15" customHeight="1" x14ac:dyDescent="0.2"/>
  <cols>
    <col min="1" max="1" width="15.85546875" style="1" customWidth="1"/>
    <col min="2" max="2" width="18.85546875" style="1" customWidth="1"/>
    <col min="3" max="3" width="9.140625" style="1"/>
    <col min="4" max="4" width="20.28515625" style="1" bestFit="1" customWidth="1"/>
    <col min="5" max="5" width="18" style="1" customWidth="1"/>
    <col min="6" max="16384" width="9.140625" style="1"/>
  </cols>
  <sheetData>
    <row r="1" spans="1:6" ht="15" customHeight="1" x14ac:dyDescent="0.25">
      <c r="A1" s="63" t="s">
        <v>0</v>
      </c>
      <c r="B1" s="64"/>
      <c r="D1" s="65" t="s">
        <v>1</v>
      </c>
      <c r="E1" s="66"/>
    </row>
    <row r="2" spans="1:6" ht="15" customHeight="1" x14ac:dyDescent="0.25">
      <c r="A2" s="2" t="s">
        <v>2</v>
      </c>
      <c r="B2" s="2" t="s">
        <v>0</v>
      </c>
      <c r="D2" s="4" t="s">
        <v>2</v>
      </c>
      <c r="E2" s="4" t="s">
        <v>4</v>
      </c>
    </row>
    <row r="3" spans="1:6" ht="15" customHeight="1" x14ac:dyDescent="0.25">
      <c r="A3" s="2" t="s">
        <v>12</v>
      </c>
      <c r="B3" s="2">
        <v>60000</v>
      </c>
      <c r="D3" s="5" t="s">
        <v>6</v>
      </c>
      <c r="E3" s="6">
        <v>100000</v>
      </c>
    </row>
    <row r="4" spans="1:6" ht="15" customHeight="1" x14ac:dyDescent="0.25">
      <c r="A4" s="2" t="s">
        <v>7</v>
      </c>
      <c r="B4" s="2">
        <v>90000</v>
      </c>
      <c r="D4" s="9" t="s">
        <v>10</v>
      </c>
      <c r="E4" s="9">
        <f>Details!B26-E3</f>
        <v>22178</v>
      </c>
    </row>
    <row r="5" spans="1:6" ht="15" customHeight="1" x14ac:dyDescent="0.25">
      <c r="A5" s="2" t="s">
        <v>9</v>
      </c>
      <c r="B5" s="2">
        <v>80000</v>
      </c>
      <c r="D5" s="9" t="s">
        <v>12</v>
      </c>
      <c r="E5" s="9">
        <f>Details!B22</f>
        <v>41189</v>
      </c>
    </row>
    <row r="6" spans="1:6" ht="15" customHeight="1" x14ac:dyDescent="0.25">
      <c r="A6" s="2" t="s">
        <v>11</v>
      </c>
      <c r="B6" s="2">
        <v>40000</v>
      </c>
      <c r="D6" s="9" t="s">
        <v>11</v>
      </c>
      <c r="E6" s="9">
        <f>Details!B25</f>
        <v>127701</v>
      </c>
    </row>
    <row r="7" spans="1:6" ht="15" customHeight="1" thickBot="1" x14ac:dyDescent="0.3">
      <c r="A7" s="31" t="s">
        <v>10</v>
      </c>
      <c r="B7" s="31">
        <v>80000</v>
      </c>
      <c r="D7" s="9" t="s">
        <v>9</v>
      </c>
      <c r="E7" s="9">
        <f>Details!B24</f>
        <v>9792</v>
      </c>
    </row>
    <row r="8" spans="1:6" ht="15" customHeight="1" thickBot="1" x14ac:dyDescent="0.3">
      <c r="A8" s="32" t="s">
        <v>13</v>
      </c>
      <c r="B8" s="33">
        <f>SUM(B3:B7)</f>
        <v>350000</v>
      </c>
      <c r="D8" s="34" t="s">
        <v>7</v>
      </c>
      <c r="E8" s="34">
        <f>Details!B23</f>
        <v>0</v>
      </c>
    </row>
    <row r="9" spans="1:6" ht="15" customHeight="1" thickBot="1" x14ac:dyDescent="0.3">
      <c r="A9" s="37"/>
      <c r="B9" s="37"/>
      <c r="D9" s="34" t="s">
        <v>8</v>
      </c>
      <c r="E9" s="34">
        <f>250000-B11</f>
        <v>135474</v>
      </c>
    </row>
    <row r="10" spans="1:6" ht="15" customHeight="1" thickBot="1" x14ac:dyDescent="0.25">
      <c r="D10" s="35" t="s">
        <v>13</v>
      </c>
      <c r="E10" s="36">
        <f>SUM(E3:E9)</f>
        <v>436334</v>
      </c>
    </row>
    <row r="11" spans="1:6" ht="15" customHeight="1" thickBot="1" x14ac:dyDescent="0.25">
      <c r="A11" s="38" t="s">
        <v>92</v>
      </c>
      <c r="B11" s="39">
        <f>94010+20516</f>
        <v>114526</v>
      </c>
    </row>
    <row r="12" spans="1:6" ht="15" customHeight="1" x14ac:dyDescent="0.25">
      <c r="D12" s="67" t="s">
        <v>14</v>
      </c>
      <c r="E12" s="68"/>
      <c r="F12" s="7" t="s">
        <v>15</v>
      </c>
    </row>
    <row r="13" spans="1:6" ht="15" customHeight="1" x14ac:dyDescent="0.2">
      <c r="D13" s="6" t="s">
        <v>10</v>
      </c>
      <c r="E13" s="30">
        <f xml:space="preserve"> 80000-B7+E4</f>
        <v>22178</v>
      </c>
      <c r="F13" s="8" t="s">
        <v>17</v>
      </c>
    </row>
    <row r="14" spans="1:6" ht="15" customHeight="1" x14ac:dyDescent="0.2">
      <c r="D14" s="6" t="s">
        <v>11</v>
      </c>
      <c r="E14" s="30">
        <f xml:space="preserve"> B6-80000+E6</f>
        <v>87701</v>
      </c>
      <c r="F14" s="8" t="s">
        <v>17</v>
      </c>
    </row>
    <row r="15" spans="1:6" ht="15" customHeight="1" x14ac:dyDescent="0.2">
      <c r="D15" s="6" t="s">
        <v>12</v>
      </c>
      <c r="E15" s="30">
        <f xml:space="preserve"> B3-80000+E5</f>
        <v>21189</v>
      </c>
      <c r="F15" s="5" t="s">
        <v>16</v>
      </c>
    </row>
    <row r="16" spans="1:6" ht="15" customHeight="1" x14ac:dyDescent="0.2">
      <c r="D16" s="6" t="s">
        <v>9</v>
      </c>
      <c r="E16" s="30">
        <f xml:space="preserve"> B5-80000+E7</f>
        <v>9792</v>
      </c>
      <c r="F16" s="5" t="s">
        <v>16</v>
      </c>
    </row>
    <row r="17" spans="4:6" ht="15" customHeight="1" x14ac:dyDescent="0.2">
      <c r="D17" s="6" t="s">
        <v>7</v>
      </c>
      <c r="E17" s="30">
        <f xml:space="preserve"> B4-80000+E8</f>
        <v>10000</v>
      </c>
      <c r="F17" s="8" t="s">
        <v>16</v>
      </c>
    </row>
  </sheetData>
  <mergeCells count="3">
    <mergeCell ref="A1:B1"/>
    <mergeCell ref="D1:E1"/>
    <mergeCell ref="D12:E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opLeftCell="A7" workbookViewId="0">
      <selection activeCell="B22" sqref="B22:B26"/>
    </sheetView>
  </sheetViews>
  <sheetFormatPr defaultRowHeight="15" customHeight="1" x14ac:dyDescent="0.2"/>
  <cols>
    <col min="1" max="1" width="20.7109375" style="11" customWidth="1"/>
    <col min="2" max="2" width="16.28515625" style="11" customWidth="1"/>
    <col min="3" max="3" width="26" style="11" customWidth="1"/>
    <col min="4" max="4" width="9.140625" style="11"/>
    <col min="5" max="5" width="5.85546875" style="11" customWidth="1"/>
    <col min="6" max="6" width="43.42578125" style="11" customWidth="1"/>
    <col min="7" max="7" width="11.42578125" style="11" bestFit="1" customWidth="1"/>
    <col min="8" max="8" width="8.5703125" style="11" customWidth="1"/>
    <col min="9" max="9" width="7.28515625" style="11" customWidth="1"/>
    <col min="10" max="10" width="14.140625" style="11" customWidth="1"/>
    <col min="11" max="16384" width="9.140625" style="11"/>
  </cols>
  <sheetData>
    <row r="1" spans="1:10" x14ac:dyDescent="0.25">
      <c r="A1" s="69" t="s">
        <v>0</v>
      </c>
      <c r="B1" s="70"/>
      <c r="C1" s="69"/>
      <c r="D1" s="10"/>
      <c r="E1" s="71" t="s">
        <v>1</v>
      </c>
      <c r="F1" s="72"/>
      <c r="G1" s="73"/>
      <c r="H1" s="72"/>
      <c r="I1" s="72"/>
      <c r="J1" s="72"/>
    </row>
    <row r="2" spans="1:10" ht="26.25" x14ac:dyDescent="0.25">
      <c r="A2" s="12" t="s">
        <v>2</v>
      </c>
      <c r="B2" s="12" t="s">
        <v>0</v>
      </c>
      <c r="C2" s="13" t="s">
        <v>3</v>
      </c>
      <c r="D2" s="15"/>
      <c r="E2" s="12" t="s">
        <v>19</v>
      </c>
      <c r="F2" s="12" t="s">
        <v>20</v>
      </c>
      <c r="G2" s="16" t="s">
        <v>18</v>
      </c>
      <c r="H2" s="13" t="s">
        <v>21</v>
      </c>
      <c r="I2" s="13" t="s">
        <v>4</v>
      </c>
      <c r="J2" s="13" t="s">
        <v>3</v>
      </c>
    </row>
    <row r="3" spans="1:10" x14ac:dyDescent="0.25">
      <c r="A3" s="2" t="s">
        <v>90</v>
      </c>
      <c r="B3" s="2">
        <v>20000</v>
      </c>
      <c r="C3" s="3" t="s">
        <v>6</v>
      </c>
      <c r="D3" s="15"/>
      <c r="E3" s="13">
        <v>1</v>
      </c>
      <c r="F3" s="13" t="s">
        <v>22</v>
      </c>
      <c r="G3" s="14"/>
      <c r="H3" s="13" t="s">
        <v>23</v>
      </c>
      <c r="I3" s="13">
        <v>1400</v>
      </c>
      <c r="J3" s="13" t="s">
        <v>24</v>
      </c>
    </row>
    <row r="4" spans="1:10" x14ac:dyDescent="0.25">
      <c r="A4" s="2" t="s">
        <v>7</v>
      </c>
      <c r="B4" s="2">
        <v>20000</v>
      </c>
      <c r="C4" s="3" t="s">
        <v>6</v>
      </c>
      <c r="D4" s="15"/>
      <c r="E4" s="13">
        <v>2</v>
      </c>
      <c r="F4" s="13" t="s">
        <v>25</v>
      </c>
      <c r="G4" s="14">
        <v>41038</v>
      </c>
      <c r="H4" s="13" t="s">
        <v>26</v>
      </c>
      <c r="I4" s="13">
        <v>38600</v>
      </c>
      <c r="J4" s="13" t="s">
        <v>27</v>
      </c>
    </row>
    <row r="5" spans="1:10" x14ac:dyDescent="0.25">
      <c r="A5" s="2" t="s">
        <v>9</v>
      </c>
      <c r="B5" s="2">
        <v>20000</v>
      </c>
      <c r="C5" s="3" t="s">
        <v>6</v>
      </c>
      <c r="D5" s="15"/>
      <c r="E5" s="13">
        <v>3</v>
      </c>
      <c r="F5" s="13" t="s">
        <v>28</v>
      </c>
      <c r="G5" s="14">
        <v>41066</v>
      </c>
      <c r="H5" s="13" t="s">
        <v>10</v>
      </c>
      <c r="I5" s="13">
        <v>605</v>
      </c>
      <c r="J5" s="13" t="s">
        <v>29</v>
      </c>
    </row>
    <row r="6" spans="1:10" x14ac:dyDescent="0.25">
      <c r="A6" s="2" t="s">
        <v>11</v>
      </c>
      <c r="B6" s="2">
        <v>20000</v>
      </c>
      <c r="C6" s="3" t="s">
        <v>6</v>
      </c>
      <c r="D6" s="17"/>
      <c r="E6" s="13">
        <v>4</v>
      </c>
      <c r="F6" s="13" t="s">
        <v>30</v>
      </c>
      <c r="G6" s="14"/>
      <c r="H6" s="13" t="s">
        <v>12</v>
      </c>
      <c r="I6" s="13">
        <v>2100</v>
      </c>
      <c r="J6" s="13" t="s">
        <v>24</v>
      </c>
    </row>
    <row r="7" spans="1:10" ht="15.75" customHeight="1" x14ac:dyDescent="0.25">
      <c r="A7" s="2" t="s">
        <v>10</v>
      </c>
      <c r="B7" s="2">
        <v>20000</v>
      </c>
      <c r="C7" s="3" t="s">
        <v>6</v>
      </c>
      <c r="D7" s="18"/>
      <c r="E7" s="13">
        <v>5</v>
      </c>
      <c r="F7" s="13" t="s">
        <v>31</v>
      </c>
      <c r="G7" s="14">
        <v>41069</v>
      </c>
      <c r="H7" s="13" t="s">
        <v>12</v>
      </c>
      <c r="I7" s="13">
        <v>14000</v>
      </c>
      <c r="J7" s="13" t="s">
        <v>24</v>
      </c>
    </row>
    <row r="8" spans="1:10" ht="15.75" customHeight="1" x14ac:dyDescent="0.25">
      <c r="A8" s="2" t="s">
        <v>11</v>
      </c>
      <c r="B8" s="2">
        <v>20000</v>
      </c>
      <c r="C8" s="3" t="s">
        <v>8</v>
      </c>
      <c r="D8" s="15"/>
      <c r="E8" s="13">
        <v>6</v>
      </c>
      <c r="F8" s="13" t="s">
        <v>32</v>
      </c>
      <c r="G8" s="14">
        <v>41069</v>
      </c>
      <c r="H8" s="13" t="s">
        <v>12</v>
      </c>
      <c r="I8" s="13">
        <v>3850</v>
      </c>
      <c r="J8" s="13" t="s">
        <v>24</v>
      </c>
    </row>
    <row r="9" spans="1:10" x14ac:dyDescent="0.25">
      <c r="A9" s="2" t="s">
        <v>10</v>
      </c>
      <c r="B9" s="2">
        <v>20000</v>
      </c>
      <c r="C9" s="3" t="s">
        <v>8</v>
      </c>
      <c r="D9" s="10"/>
      <c r="E9" s="13">
        <v>7</v>
      </c>
      <c r="F9" s="13" t="s">
        <v>33</v>
      </c>
      <c r="G9" s="14">
        <v>41069</v>
      </c>
      <c r="H9" s="13" t="s">
        <v>12</v>
      </c>
      <c r="I9" s="13">
        <v>225</v>
      </c>
      <c r="J9" s="13" t="s">
        <v>24</v>
      </c>
    </row>
    <row r="10" spans="1:10" x14ac:dyDescent="0.25">
      <c r="A10" s="2" t="s">
        <v>9</v>
      </c>
      <c r="B10" s="2">
        <v>10000</v>
      </c>
      <c r="C10" s="3" t="s">
        <v>8</v>
      </c>
      <c r="D10" s="10"/>
      <c r="E10" s="13">
        <v>8</v>
      </c>
      <c r="F10" s="13" t="s">
        <v>34</v>
      </c>
      <c r="G10" s="14">
        <v>41069</v>
      </c>
      <c r="H10" s="13" t="s">
        <v>12</v>
      </c>
      <c r="I10" s="13">
        <v>60</v>
      </c>
      <c r="J10" s="13" t="s">
        <v>24</v>
      </c>
    </row>
    <row r="11" spans="1:10" x14ac:dyDescent="0.25">
      <c r="A11" s="2" t="s">
        <v>7</v>
      </c>
      <c r="B11" s="2">
        <v>20000</v>
      </c>
      <c r="C11" s="3" t="s">
        <v>8</v>
      </c>
      <c r="D11" s="10"/>
      <c r="E11" s="13">
        <v>9</v>
      </c>
      <c r="F11" s="13" t="s">
        <v>35</v>
      </c>
      <c r="G11" s="14">
        <v>41069</v>
      </c>
      <c r="H11" s="13" t="s">
        <v>12</v>
      </c>
      <c r="I11" s="13">
        <v>50</v>
      </c>
      <c r="J11" s="13" t="s">
        <v>24</v>
      </c>
    </row>
    <row r="12" spans="1:10" x14ac:dyDescent="0.25">
      <c r="A12" s="2" t="s">
        <v>90</v>
      </c>
      <c r="B12" s="2">
        <v>40000</v>
      </c>
      <c r="C12" s="3" t="s">
        <v>8</v>
      </c>
      <c r="D12" s="10"/>
      <c r="E12" s="13">
        <v>10</v>
      </c>
      <c r="F12" s="13" t="s">
        <v>36</v>
      </c>
      <c r="G12" s="14">
        <v>41069</v>
      </c>
      <c r="H12" s="13" t="s">
        <v>12</v>
      </c>
      <c r="I12" s="13">
        <v>1570</v>
      </c>
      <c r="J12" s="13" t="s">
        <v>24</v>
      </c>
    </row>
    <row r="13" spans="1:10" x14ac:dyDescent="0.25">
      <c r="A13" s="2" t="s">
        <v>7</v>
      </c>
      <c r="B13" s="2">
        <v>50000</v>
      </c>
      <c r="C13" s="3" t="s">
        <v>8</v>
      </c>
      <c r="D13" s="10"/>
      <c r="E13" s="13">
        <v>11</v>
      </c>
      <c r="F13" s="13" t="s">
        <v>37</v>
      </c>
      <c r="G13" s="14">
        <v>41069</v>
      </c>
      <c r="H13" s="13" t="s">
        <v>12</v>
      </c>
      <c r="I13" s="13">
        <v>200</v>
      </c>
      <c r="J13" s="13" t="s">
        <v>24</v>
      </c>
    </row>
    <row r="14" spans="1:10" x14ac:dyDescent="0.25">
      <c r="A14" s="2" t="s">
        <v>9</v>
      </c>
      <c r="B14" s="2">
        <v>50000</v>
      </c>
      <c r="C14" s="3" t="s">
        <v>8</v>
      </c>
      <c r="D14" s="10"/>
      <c r="E14" s="13">
        <v>12</v>
      </c>
      <c r="F14" s="13" t="s">
        <v>38</v>
      </c>
      <c r="G14" s="14">
        <v>41069</v>
      </c>
      <c r="H14" s="13" t="s">
        <v>23</v>
      </c>
      <c r="I14" s="13">
        <v>230</v>
      </c>
      <c r="J14" s="13" t="s">
        <v>24</v>
      </c>
    </row>
    <row r="15" spans="1:10" x14ac:dyDescent="0.25">
      <c r="A15" s="2" t="s">
        <v>10</v>
      </c>
      <c r="B15" s="2">
        <v>40000</v>
      </c>
      <c r="C15" s="3" t="s">
        <v>8</v>
      </c>
      <c r="D15" s="10"/>
      <c r="E15" s="13">
        <v>13</v>
      </c>
      <c r="F15" s="13" t="s">
        <v>39</v>
      </c>
      <c r="G15" s="14">
        <v>41069</v>
      </c>
      <c r="H15" s="13" t="s">
        <v>12</v>
      </c>
      <c r="I15" s="13">
        <v>160</v>
      </c>
      <c r="J15" s="13" t="s">
        <v>24</v>
      </c>
    </row>
    <row r="16" spans="1:10" x14ac:dyDescent="0.25">
      <c r="A16" s="2" t="s">
        <v>13</v>
      </c>
      <c r="B16" s="2">
        <f>SUM(B3:B15)</f>
        <v>350000</v>
      </c>
      <c r="C16" s="3"/>
      <c r="D16" s="10"/>
      <c r="E16" s="13">
        <v>14</v>
      </c>
      <c r="F16" s="13" t="s">
        <v>40</v>
      </c>
      <c r="G16" s="14">
        <v>41069</v>
      </c>
      <c r="H16" s="13" t="s">
        <v>10</v>
      </c>
      <c r="I16" s="13">
        <v>1600</v>
      </c>
      <c r="J16" s="13" t="s">
        <v>24</v>
      </c>
    </row>
    <row r="17" spans="1:10" ht="12.75" x14ac:dyDescent="0.2">
      <c r="D17" s="10"/>
      <c r="E17" s="13">
        <v>15</v>
      </c>
      <c r="F17" s="13" t="s">
        <v>41</v>
      </c>
      <c r="G17" s="14">
        <v>41070</v>
      </c>
      <c r="H17" s="13" t="s">
        <v>12</v>
      </c>
      <c r="I17" s="13">
        <v>100</v>
      </c>
      <c r="J17" s="13" t="s">
        <v>24</v>
      </c>
    </row>
    <row r="18" spans="1:10" ht="12.75" x14ac:dyDescent="0.2">
      <c r="D18" s="10"/>
      <c r="E18" s="13">
        <v>16</v>
      </c>
      <c r="F18" s="13" t="s">
        <v>42</v>
      </c>
      <c r="G18" s="14">
        <v>41070</v>
      </c>
      <c r="H18" s="13" t="s">
        <v>10</v>
      </c>
      <c r="I18" s="13">
        <v>500</v>
      </c>
      <c r="J18" s="13" t="s">
        <v>24</v>
      </c>
    </row>
    <row r="19" spans="1:10" ht="12.75" x14ac:dyDescent="0.2">
      <c r="D19" s="10"/>
      <c r="E19" s="13">
        <v>17</v>
      </c>
      <c r="F19" s="13" t="s">
        <v>43</v>
      </c>
      <c r="G19" s="14">
        <v>41081</v>
      </c>
      <c r="H19" s="13" t="s">
        <v>26</v>
      </c>
      <c r="I19" s="13">
        <v>5000</v>
      </c>
      <c r="J19" s="13" t="s">
        <v>24</v>
      </c>
    </row>
    <row r="20" spans="1:10" x14ac:dyDescent="0.25">
      <c r="A20" s="74" t="s">
        <v>91</v>
      </c>
      <c r="B20" s="75"/>
      <c r="C20" s="74"/>
      <c r="D20" s="22"/>
      <c r="E20" s="13">
        <v>18</v>
      </c>
      <c r="F20" s="13" t="s">
        <v>44</v>
      </c>
      <c r="G20" s="14">
        <v>41104</v>
      </c>
      <c r="H20" s="13" t="s">
        <v>10</v>
      </c>
      <c r="I20" s="13">
        <v>2100</v>
      </c>
      <c r="J20" s="13" t="s">
        <v>24</v>
      </c>
    </row>
    <row r="21" spans="1:10" x14ac:dyDescent="0.25">
      <c r="A21" s="12" t="s">
        <v>2</v>
      </c>
      <c r="B21" s="12" t="s">
        <v>1</v>
      </c>
      <c r="C21" s="13"/>
      <c r="D21" s="23"/>
      <c r="E21" s="13">
        <v>19</v>
      </c>
      <c r="F21" s="13" t="s">
        <v>45</v>
      </c>
      <c r="G21" s="14">
        <v>41104</v>
      </c>
      <c r="H21" s="13" t="s">
        <v>10</v>
      </c>
      <c r="I21" s="13">
        <v>50</v>
      </c>
      <c r="J21" s="13" t="s">
        <v>24</v>
      </c>
    </row>
    <row r="22" spans="1:10" x14ac:dyDescent="0.25">
      <c r="A22" s="12" t="s">
        <v>5</v>
      </c>
      <c r="B22" s="12">
        <f>SUM(I67:I89)</f>
        <v>41189</v>
      </c>
      <c r="C22" s="13"/>
      <c r="D22" s="10"/>
      <c r="E22" s="13">
        <v>20</v>
      </c>
      <c r="F22" s="13" t="s">
        <v>45</v>
      </c>
      <c r="G22" s="14">
        <v>41126</v>
      </c>
      <c r="H22" s="13" t="s">
        <v>10</v>
      </c>
      <c r="I22" s="13">
        <v>50</v>
      </c>
      <c r="J22" s="13" t="s">
        <v>24</v>
      </c>
    </row>
    <row r="23" spans="1:10" x14ac:dyDescent="0.25">
      <c r="A23" s="12" t="s">
        <v>7</v>
      </c>
      <c r="B23" s="12">
        <v>0</v>
      </c>
      <c r="C23" s="13"/>
      <c r="D23" s="10"/>
      <c r="E23" s="13">
        <v>21</v>
      </c>
      <c r="F23" s="13" t="s">
        <v>46</v>
      </c>
      <c r="G23" s="14">
        <v>41123</v>
      </c>
      <c r="H23" s="13" t="s">
        <v>10</v>
      </c>
      <c r="I23" s="13">
        <v>6985</v>
      </c>
      <c r="J23" s="13" t="s">
        <v>27</v>
      </c>
    </row>
    <row r="24" spans="1:10" x14ac:dyDescent="0.25">
      <c r="A24" s="12" t="s">
        <v>9</v>
      </c>
      <c r="B24" s="12">
        <f>SUM(I58:I66)</f>
        <v>9792</v>
      </c>
      <c r="C24" s="13"/>
      <c r="D24" s="10"/>
      <c r="E24" s="13">
        <v>22</v>
      </c>
      <c r="F24" s="13" t="s">
        <v>47</v>
      </c>
      <c r="G24" s="14"/>
      <c r="H24" s="13" t="s">
        <v>9</v>
      </c>
      <c r="I24" s="13">
        <v>2100</v>
      </c>
      <c r="J24" s="13"/>
    </row>
    <row r="25" spans="1:10" x14ac:dyDescent="0.25">
      <c r="A25" s="12" t="s">
        <v>11</v>
      </c>
      <c r="B25" s="12">
        <f>SUM(I90:I105)</f>
        <v>127701</v>
      </c>
      <c r="C25" s="13"/>
      <c r="D25" s="10"/>
      <c r="E25" s="13">
        <v>23</v>
      </c>
      <c r="F25" s="13" t="s">
        <v>48</v>
      </c>
      <c r="G25" s="14"/>
      <c r="H25" s="13" t="s">
        <v>9</v>
      </c>
      <c r="I25" s="13">
        <v>1700</v>
      </c>
      <c r="J25" s="13"/>
    </row>
    <row r="26" spans="1:10" x14ac:dyDescent="0.25">
      <c r="A26" s="12" t="s">
        <v>10</v>
      </c>
      <c r="B26" s="12">
        <f>SUM(I3:I57)</f>
        <v>122178</v>
      </c>
      <c r="C26" s="13"/>
      <c r="D26" s="10"/>
      <c r="E26" s="13">
        <v>24</v>
      </c>
      <c r="F26" s="13" t="s">
        <v>49</v>
      </c>
      <c r="G26" s="14"/>
      <c r="H26" s="13" t="s">
        <v>9</v>
      </c>
      <c r="I26" s="13">
        <v>3000</v>
      </c>
      <c r="J26" s="13"/>
    </row>
    <row r="27" spans="1:10" x14ac:dyDescent="0.25">
      <c r="A27" s="12" t="s">
        <v>13</v>
      </c>
      <c r="B27" s="12">
        <f>SUM(B22:B26)</f>
        <v>300860</v>
      </c>
      <c r="C27" s="13"/>
      <c r="D27" s="10"/>
      <c r="E27" s="13">
        <v>25</v>
      </c>
      <c r="F27" s="13" t="s">
        <v>50</v>
      </c>
      <c r="G27" s="14">
        <v>41141</v>
      </c>
      <c r="H27" s="13" t="s">
        <v>10</v>
      </c>
      <c r="I27" s="13">
        <v>700</v>
      </c>
      <c r="J27" s="13"/>
    </row>
    <row r="28" spans="1:10" ht="12.75" x14ac:dyDescent="0.2">
      <c r="D28" s="10"/>
      <c r="E28" s="13">
        <v>26</v>
      </c>
      <c r="F28" s="13" t="s">
        <v>51</v>
      </c>
      <c r="G28" s="14">
        <v>41141</v>
      </c>
      <c r="H28" s="13" t="s">
        <v>10</v>
      </c>
      <c r="I28" s="13">
        <v>750</v>
      </c>
      <c r="J28" s="13"/>
    </row>
    <row r="29" spans="1:10" ht="12.75" x14ac:dyDescent="0.2">
      <c r="D29" s="10"/>
      <c r="E29" s="13">
        <v>27</v>
      </c>
      <c r="F29" s="13" t="s">
        <v>52</v>
      </c>
      <c r="G29" s="14">
        <v>41141</v>
      </c>
      <c r="H29" s="13" t="s">
        <v>10</v>
      </c>
      <c r="I29" s="13">
        <v>400</v>
      </c>
      <c r="J29" s="13"/>
    </row>
    <row r="30" spans="1:10" ht="12.75" x14ac:dyDescent="0.2">
      <c r="D30" s="10"/>
      <c r="E30" s="13">
        <v>28</v>
      </c>
      <c r="F30" s="13" t="s">
        <v>53</v>
      </c>
      <c r="G30" s="14"/>
      <c r="H30" s="13" t="s">
        <v>10</v>
      </c>
      <c r="I30" s="13">
        <v>2800</v>
      </c>
      <c r="J30" s="13"/>
    </row>
    <row r="31" spans="1:10" ht="12.75" x14ac:dyDescent="0.2">
      <c r="D31" s="10"/>
      <c r="E31" s="13">
        <v>29</v>
      </c>
      <c r="F31" s="13" t="s">
        <v>54</v>
      </c>
      <c r="G31" s="14">
        <v>41143</v>
      </c>
      <c r="H31" s="13" t="s">
        <v>10</v>
      </c>
      <c r="I31" s="13">
        <v>1550</v>
      </c>
      <c r="J31" s="13"/>
    </row>
    <row r="32" spans="1:10" ht="12.75" x14ac:dyDescent="0.2">
      <c r="D32" s="10"/>
      <c r="E32" s="13">
        <v>30</v>
      </c>
      <c r="F32" s="13" t="s">
        <v>55</v>
      </c>
      <c r="G32" s="14">
        <v>41153</v>
      </c>
      <c r="H32" s="13" t="s">
        <v>10</v>
      </c>
      <c r="I32" s="13">
        <v>1924</v>
      </c>
      <c r="J32" s="13"/>
    </row>
    <row r="33" spans="4:10" ht="12.75" x14ac:dyDescent="0.2">
      <c r="D33" s="10"/>
      <c r="E33" s="13">
        <v>31</v>
      </c>
      <c r="F33" s="13" t="s">
        <v>56</v>
      </c>
      <c r="G33" s="14"/>
      <c r="H33" s="13" t="s">
        <v>10</v>
      </c>
      <c r="I33" s="13">
        <v>500</v>
      </c>
      <c r="J33" s="13"/>
    </row>
    <row r="34" spans="4:10" ht="12.75" x14ac:dyDescent="0.2">
      <c r="D34" s="10"/>
      <c r="E34" s="13">
        <v>32</v>
      </c>
      <c r="F34" s="13" t="s">
        <v>57</v>
      </c>
      <c r="G34" s="14">
        <v>41160</v>
      </c>
      <c r="H34" s="13" t="s">
        <v>10</v>
      </c>
      <c r="I34" s="13">
        <v>50</v>
      </c>
      <c r="J34" s="13"/>
    </row>
    <row r="35" spans="4:10" ht="12.75" x14ac:dyDescent="0.2">
      <c r="D35" s="10"/>
      <c r="E35" s="13">
        <v>33</v>
      </c>
      <c r="F35" s="24" t="s">
        <v>58</v>
      </c>
      <c r="G35" s="14">
        <v>41169</v>
      </c>
      <c r="H35" s="13" t="s">
        <v>10</v>
      </c>
      <c r="I35" s="13">
        <v>2750</v>
      </c>
      <c r="J35" s="13"/>
    </row>
    <row r="36" spans="4:10" ht="12.75" x14ac:dyDescent="0.2">
      <c r="D36" s="10"/>
      <c r="E36" s="25">
        <v>34</v>
      </c>
      <c r="F36" s="26" t="s">
        <v>49</v>
      </c>
      <c r="G36" s="27"/>
      <c r="H36" s="13" t="s">
        <v>10</v>
      </c>
      <c r="I36" s="13">
        <v>6000</v>
      </c>
      <c r="J36" s="13"/>
    </row>
    <row r="37" spans="4:10" ht="12.75" x14ac:dyDescent="0.2">
      <c r="D37" s="10"/>
      <c r="E37" s="13">
        <v>35</v>
      </c>
      <c r="F37" s="28" t="s">
        <v>59</v>
      </c>
      <c r="G37" s="14">
        <v>41189</v>
      </c>
      <c r="H37" s="13" t="s">
        <v>10</v>
      </c>
      <c r="I37" s="13">
        <v>500</v>
      </c>
      <c r="J37" s="13"/>
    </row>
    <row r="38" spans="4:10" ht="12.75" x14ac:dyDescent="0.2">
      <c r="D38" s="10"/>
      <c r="E38" s="13">
        <v>36</v>
      </c>
      <c r="F38" s="13" t="s">
        <v>56</v>
      </c>
      <c r="G38" s="14">
        <v>41194</v>
      </c>
      <c r="H38" s="13" t="s">
        <v>10</v>
      </c>
      <c r="I38" s="13">
        <v>167</v>
      </c>
      <c r="J38" s="13"/>
    </row>
    <row r="39" spans="4:10" ht="12.75" x14ac:dyDescent="0.2">
      <c r="D39" s="10"/>
      <c r="E39" s="13">
        <v>37</v>
      </c>
      <c r="F39" s="13" t="s">
        <v>60</v>
      </c>
      <c r="G39" s="14">
        <v>41212</v>
      </c>
      <c r="H39" s="13" t="s">
        <v>10</v>
      </c>
      <c r="I39" s="13">
        <v>1500</v>
      </c>
      <c r="J39" s="13"/>
    </row>
    <row r="40" spans="4:10" ht="12.75" x14ac:dyDescent="0.2">
      <c r="D40" s="10"/>
      <c r="E40" s="13">
        <v>38</v>
      </c>
      <c r="F40" s="13" t="s">
        <v>61</v>
      </c>
      <c r="G40" s="14">
        <v>41212</v>
      </c>
      <c r="H40" s="13" t="s">
        <v>10</v>
      </c>
      <c r="I40" s="13">
        <v>500</v>
      </c>
      <c r="J40" s="13"/>
    </row>
    <row r="41" spans="4:10" ht="12.75" x14ac:dyDescent="0.2">
      <c r="D41" s="10"/>
      <c r="E41" s="42">
        <v>39</v>
      </c>
      <c r="F41" s="13" t="s">
        <v>62</v>
      </c>
      <c r="G41" s="14">
        <v>41212</v>
      </c>
      <c r="H41" s="13" t="s">
        <v>10</v>
      </c>
      <c r="I41" s="13">
        <v>500</v>
      </c>
      <c r="J41" s="13"/>
    </row>
    <row r="42" spans="4:10" ht="12.75" x14ac:dyDescent="0.2">
      <c r="D42" s="10"/>
      <c r="E42" s="42">
        <v>40</v>
      </c>
      <c r="F42" s="13" t="s">
        <v>63</v>
      </c>
      <c r="G42" s="14">
        <v>41275</v>
      </c>
      <c r="H42" s="13" t="s">
        <v>10</v>
      </c>
      <c r="I42" s="13">
        <v>300</v>
      </c>
      <c r="J42" s="13"/>
    </row>
    <row r="43" spans="4:10" ht="12.75" x14ac:dyDescent="0.2">
      <c r="D43" s="10"/>
      <c r="E43" s="42">
        <v>41</v>
      </c>
      <c r="F43" s="13" t="s">
        <v>66</v>
      </c>
      <c r="G43" s="14">
        <v>41275</v>
      </c>
      <c r="H43" s="13" t="s">
        <v>10</v>
      </c>
      <c r="I43" s="13">
        <v>50</v>
      </c>
      <c r="J43" s="13"/>
    </row>
    <row r="44" spans="4:10" ht="12.75" x14ac:dyDescent="0.2">
      <c r="D44" s="10"/>
      <c r="E44" s="42">
        <v>42</v>
      </c>
      <c r="F44" s="13" t="s">
        <v>64</v>
      </c>
      <c r="G44" s="14">
        <v>41306</v>
      </c>
      <c r="H44" s="13" t="s">
        <v>10</v>
      </c>
      <c r="I44" s="13">
        <v>280</v>
      </c>
      <c r="J44" s="13"/>
    </row>
    <row r="45" spans="4:10" ht="12.75" x14ac:dyDescent="0.2">
      <c r="D45" s="10"/>
      <c r="E45" s="42">
        <v>43</v>
      </c>
      <c r="F45" s="13" t="s">
        <v>65</v>
      </c>
      <c r="G45" s="14">
        <v>41321</v>
      </c>
      <c r="H45" s="13" t="s">
        <v>10</v>
      </c>
      <c r="I45" s="13">
        <v>250</v>
      </c>
      <c r="J45" s="13"/>
    </row>
    <row r="46" spans="4:10" ht="12.75" x14ac:dyDescent="0.2">
      <c r="D46" s="10"/>
      <c r="E46" s="42">
        <v>44</v>
      </c>
      <c r="F46" s="13" t="s">
        <v>78</v>
      </c>
      <c r="G46" s="14">
        <v>41306</v>
      </c>
      <c r="H46" s="13" t="s">
        <v>10</v>
      </c>
      <c r="I46" s="13">
        <v>350</v>
      </c>
      <c r="J46" s="13"/>
    </row>
    <row r="47" spans="4:10" ht="12.75" x14ac:dyDescent="0.2">
      <c r="D47" s="10"/>
      <c r="E47" s="42">
        <v>45</v>
      </c>
      <c r="F47" s="13" t="s">
        <v>88</v>
      </c>
      <c r="G47" s="14"/>
      <c r="H47" s="13" t="s">
        <v>10</v>
      </c>
      <c r="I47" s="13">
        <v>500</v>
      </c>
      <c r="J47" s="13"/>
    </row>
    <row r="48" spans="4:10" ht="12.75" x14ac:dyDescent="0.2">
      <c r="D48" s="10"/>
      <c r="E48" s="42">
        <v>46</v>
      </c>
      <c r="F48" s="40" t="s">
        <v>93</v>
      </c>
      <c r="G48" s="41">
        <v>41328</v>
      </c>
      <c r="H48" s="40" t="s">
        <v>10</v>
      </c>
      <c r="I48" s="40">
        <v>1000</v>
      </c>
      <c r="J48" s="40"/>
    </row>
    <row r="49" spans="4:10" ht="12.75" x14ac:dyDescent="0.2">
      <c r="D49" s="10"/>
      <c r="E49" s="42">
        <v>47</v>
      </c>
      <c r="F49" s="51" t="s">
        <v>119</v>
      </c>
      <c r="G49" s="43">
        <v>41335</v>
      </c>
      <c r="H49" s="51" t="s">
        <v>10</v>
      </c>
      <c r="I49" s="42">
        <v>2650</v>
      </c>
      <c r="J49" s="42"/>
    </row>
    <row r="50" spans="4:10" ht="12.75" x14ac:dyDescent="0.2">
      <c r="D50" s="10"/>
      <c r="E50" s="42">
        <v>48</v>
      </c>
      <c r="F50" s="51" t="s">
        <v>120</v>
      </c>
      <c r="G50" s="43">
        <v>41335</v>
      </c>
      <c r="H50" s="51" t="s">
        <v>10</v>
      </c>
      <c r="I50" s="42">
        <v>15</v>
      </c>
      <c r="J50" s="42"/>
    </row>
    <row r="51" spans="4:10" ht="12.75" x14ac:dyDescent="0.2">
      <c r="D51" s="10"/>
      <c r="E51" s="42">
        <v>49</v>
      </c>
      <c r="F51" s="51" t="s">
        <v>121</v>
      </c>
      <c r="G51" s="43">
        <v>41335</v>
      </c>
      <c r="H51" s="51" t="s">
        <v>10</v>
      </c>
      <c r="I51" s="42">
        <v>520</v>
      </c>
      <c r="J51" s="42"/>
    </row>
    <row r="52" spans="4:10" ht="12.75" x14ac:dyDescent="0.2">
      <c r="D52" s="10"/>
      <c r="E52" s="42">
        <v>50</v>
      </c>
      <c r="F52" s="51" t="s">
        <v>122</v>
      </c>
      <c r="G52" s="43">
        <v>41335</v>
      </c>
      <c r="H52" s="51" t="s">
        <v>10</v>
      </c>
      <c r="I52" s="42">
        <v>4052</v>
      </c>
      <c r="J52" s="42"/>
    </row>
    <row r="53" spans="4:10" ht="12.75" x14ac:dyDescent="0.2">
      <c r="D53" s="10"/>
      <c r="E53" s="18">
        <v>51</v>
      </c>
      <c r="F53" s="57" t="s">
        <v>123</v>
      </c>
      <c r="G53" s="58">
        <v>41335</v>
      </c>
      <c r="H53" s="57" t="s">
        <v>10</v>
      </c>
      <c r="I53" s="18">
        <v>50</v>
      </c>
      <c r="J53" s="42"/>
    </row>
    <row r="54" spans="4:10" ht="12.75" x14ac:dyDescent="0.2">
      <c r="D54" s="54"/>
      <c r="E54" s="26">
        <v>52</v>
      </c>
      <c r="F54" s="60" t="s">
        <v>125</v>
      </c>
      <c r="G54" s="61">
        <v>41336</v>
      </c>
      <c r="H54" s="60" t="s">
        <v>10</v>
      </c>
      <c r="I54" s="26">
        <v>35</v>
      </c>
      <c r="J54" s="55"/>
    </row>
    <row r="55" spans="4:10" ht="12.75" x14ac:dyDescent="0.2">
      <c r="D55" s="54"/>
      <c r="E55" s="26">
        <v>53</v>
      </c>
      <c r="F55" s="60" t="s">
        <v>126</v>
      </c>
      <c r="G55" s="61">
        <v>41343</v>
      </c>
      <c r="H55" s="60" t="s">
        <v>10</v>
      </c>
      <c r="I55" s="26">
        <v>3000</v>
      </c>
      <c r="J55" s="55"/>
    </row>
    <row r="56" spans="4:10" ht="12.75" x14ac:dyDescent="0.2">
      <c r="D56" s="54"/>
      <c r="E56" s="26">
        <v>54</v>
      </c>
      <c r="F56" s="60" t="s">
        <v>127</v>
      </c>
      <c r="G56" s="61">
        <v>41343</v>
      </c>
      <c r="H56" s="60" t="s">
        <v>10</v>
      </c>
      <c r="I56" s="26">
        <v>300</v>
      </c>
      <c r="J56" s="55"/>
    </row>
    <row r="57" spans="4:10" ht="12.75" x14ac:dyDescent="0.2">
      <c r="D57" s="54"/>
      <c r="E57" s="26">
        <v>55</v>
      </c>
      <c r="F57" s="60" t="s">
        <v>129</v>
      </c>
      <c r="G57" s="61">
        <v>41335</v>
      </c>
      <c r="H57" s="60" t="s">
        <v>10</v>
      </c>
      <c r="I57" s="26">
        <v>2000</v>
      </c>
      <c r="J57" s="56" t="s">
        <v>128</v>
      </c>
    </row>
    <row r="58" spans="4:10" ht="12.75" x14ac:dyDescent="0.2">
      <c r="D58" s="54"/>
      <c r="E58" s="26">
        <v>56</v>
      </c>
      <c r="F58" s="26" t="s">
        <v>89</v>
      </c>
      <c r="G58" s="61"/>
      <c r="H58" s="26" t="s">
        <v>9</v>
      </c>
      <c r="I58" s="26">
        <v>5000</v>
      </c>
      <c r="J58" s="55"/>
    </row>
    <row r="59" spans="4:10" ht="12.75" x14ac:dyDescent="0.2">
      <c r="D59" s="54"/>
      <c r="E59" s="26">
        <v>57</v>
      </c>
      <c r="F59" s="60" t="s">
        <v>130</v>
      </c>
      <c r="G59" s="61">
        <v>41335</v>
      </c>
      <c r="H59" s="60" t="s">
        <v>9</v>
      </c>
      <c r="I59" s="26">
        <v>550</v>
      </c>
      <c r="J59" s="55"/>
    </row>
    <row r="60" spans="4:10" ht="12.75" x14ac:dyDescent="0.2">
      <c r="D60" s="54"/>
      <c r="E60" s="26">
        <v>58</v>
      </c>
      <c r="F60" s="62" t="s">
        <v>131</v>
      </c>
      <c r="G60" s="61">
        <v>41335</v>
      </c>
      <c r="H60" s="60" t="s">
        <v>9</v>
      </c>
      <c r="I60" s="26">
        <v>560</v>
      </c>
      <c r="J60" s="55"/>
    </row>
    <row r="61" spans="4:10" ht="12.75" x14ac:dyDescent="0.2">
      <c r="D61" s="54"/>
      <c r="E61" s="26">
        <v>59</v>
      </c>
      <c r="F61" s="62" t="s">
        <v>46</v>
      </c>
      <c r="G61" s="61">
        <v>41335</v>
      </c>
      <c r="H61" s="60" t="s">
        <v>9</v>
      </c>
      <c r="I61" s="26">
        <v>1025</v>
      </c>
      <c r="J61" s="55"/>
    </row>
    <row r="62" spans="4:10" ht="12.75" x14ac:dyDescent="0.2">
      <c r="D62" s="54"/>
      <c r="E62" s="26">
        <v>60</v>
      </c>
      <c r="F62" s="62" t="s">
        <v>132</v>
      </c>
      <c r="G62" s="61">
        <v>41342</v>
      </c>
      <c r="H62" s="60" t="s">
        <v>9</v>
      </c>
      <c r="I62" s="62">
        <v>1390</v>
      </c>
      <c r="J62" s="55"/>
    </row>
    <row r="63" spans="4:10" ht="12.75" x14ac:dyDescent="0.2">
      <c r="D63" s="54"/>
      <c r="E63" s="26">
        <v>61</v>
      </c>
      <c r="F63" s="62" t="s">
        <v>133</v>
      </c>
      <c r="G63" s="61">
        <v>41342</v>
      </c>
      <c r="H63" s="60" t="s">
        <v>9</v>
      </c>
      <c r="I63" s="62">
        <f>(507 + 50 + 100)</f>
        <v>657</v>
      </c>
      <c r="J63" s="55"/>
    </row>
    <row r="64" spans="4:10" ht="12.75" x14ac:dyDescent="0.2">
      <c r="D64" s="54"/>
      <c r="E64" s="26">
        <v>62</v>
      </c>
      <c r="F64" s="62" t="s">
        <v>134</v>
      </c>
      <c r="G64" s="61">
        <v>41342</v>
      </c>
      <c r="H64" s="60" t="s">
        <v>9</v>
      </c>
      <c r="I64" s="62">
        <v>100</v>
      </c>
      <c r="J64" s="55"/>
    </row>
    <row r="65" spans="4:10" ht="12.75" x14ac:dyDescent="0.2">
      <c r="D65" s="54"/>
      <c r="E65" s="26">
        <v>63</v>
      </c>
      <c r="F65" s="62" t="s">
        <v>135</v>
      </c>
      <c r="G65" s="61">
        <v>41342</v>
      </c>
      <c r="H65" s="60" t="s">
        <v>9</v>
      </c>
      <c r="I65" s="62">
        <v>260</v>
      </c>
      <c r="J65" s="55"/>
    </row>
    <row r="66" spans="4:10" ht="12.75" x14ac:dyDescent="0.2">
      <c r="D66" s="54"/>
      <c r="E66" s="26">
        <v>64</v>
      </c>
      <c r="F66" s="62" t="s">
        <v>136</v>
      </c>
      <c r="G66" s="61">
        <v>41342</v>
      </c>
      <c r="H66" s="60" t="s">
        <v>9</v>
      </c>
      <c r="I66" s="62">
        <v>250</v>
      </c>
      <c r="J66" s="55"/>
    </row>
    <row r="67" spans="4:10" ht="12.75" x14ac:dyDescent="0.2">
      <c r="D67" s="10"/>
      <c r="E67" s="17">
        <v>65</v>
      </c>
      <c r="F67" s="17" t="s">
        <v>67</v>
      </c>
      <c r="G67" s="59">
        <v>41244</v>
      </c>
      <c r="H67" s="17" t="s">
        <v>12</v>
      </c>
      <c r="I67" s="17">
        <v>300</v>
      </c>
      <c r="J67" s="13"/>
    </row>
    <row r="68" spans="4:10" ht="25.5" x14ac:dyDescent="0.2">
      <c r="D68" s="10"/>
      <c r="E68" s="42">
        <v>66</v>
      </c>
      <c r="F68" s="13" t="s">
        <v>68</v>
      </c>
      <c r="G68" s="14"/>
      <c r="H68" s="13" t="s">
        <v>12</v>
      </c>
      <c r="I68" s="13">
        <v>550</v>
      </c>
      <c r="J68" s="13"/>
    </row>
    <row r="69" spans="4:10" ht="12.75" x14ac:dyDescent="0.2">
      <c r="D69" s="10"/>
      <c r="E69" s="42">
        <v>67</v>
      </c>
      <c r="F69" s="13" t="s">
        <v>69</v>
      </c>
      <c r="G69" s="14"/>
      <c r="H69" s="13" t="s">
        <v>12</v>
      </c>
      <c r="I69" s="13">
        <v>140</v>
      </c>
      <c r="J69" s="13"/>
    </row>
    <row r="70" spans="4:10" ht="12.75" x14ac:dyDescent="0.2">
      <c r="D70" s="10"/>
      <c r="E70" s="42">
        <v>68</v>
      </c>
      <c r="F70" s="13" t="s">
        <v>70</v>
      </c>
      <c r="G70" s="14">
        <v>41174</v>
      </c>
      <c r="H70" s="13" t="s">
        <v>12</v>
      </c>
      <c r="I70" s="13">
        <v>200</v>
      </c>
      <c r="J70" s="13"/>
    </row>
    <row r="71" spans="4:10" ht="25.5" x14ac:dyDescent="0.2">
      <c r="D71" s="10"/>
      <c r="E71" s="42">
        <v>69</v>
      </c>
      <c r="F71" s="13" t="s">
        <v>77</v>
      </c>
      <c r="G71" s="14"/>
      <c r="H71" s="13" t="s">
        <v>12</v>
      </c>
      <c r="I71" s="13"/>
      <c r="J71" s="13"/>
    </row>
    <row r="72" spans="4:10" ht="25.5" x14ac:dyDescent="0.2">
      <c r="D72" s="10"/>
      <c r="E72" s="42">
        <v>70</v>
      </c>
      <c r="F72" s="13" t="s">
        <v>71</v>
      </c>
      <c r="G72" s="14"/>
      <c r="H72" s="13" t="s">
        <v>12</v>
      </c>
      <c r="I72" s="13">
        <v>19170</v>
      </c>
      <c r="J72" s="13"/>
    </row>
    <row r="73" spans="4:10" ht="12.75" x14ac:dyDescent="0.2">
      <c r="D73" s="10"/>
      <c r="E73" s="42">
        <v>71</v>
      </c>
      <c r="F73" s="13" t="s">
        <v>72</v>
      </c>
      <c r="G73" s="14">
        <v>41165</v>
      </c>
      <c r="H73" s="13" t="s">
        <v>12</v>
      </c>
      <c r="I73" s="13">
        <v>14624</v>
      </c>
      <c r="J73" s="13"/>
    </row>
    <row r="74" spans="4:10" ht="12.75" x14ac:dyDescent="0.2">
      <c r="D74" s="10"/>
      <c r="E74" s="42">
        <v>72</v>
      </c>
      <c r="F74" s="13" t="s">
        <v>73</v>
      </c>
      <c r="G74" s="14"/>
      <c r="H74" s="13" t="s">
        <v>12</v>
      </c>
      <c r="I74" s="13">
        <v>1685</v>
      </c>
      <c r="J74" s="13"/>
    </row>
    <row r="75" spans="4:10" ht="12.75" x14ac:dyDescent="0.2">
      <c r="D75" s="10"/>
      <c r="E75" s="42">
        <v>73</v>
      </c>
      <c r="F75" s="13" t="s">
        <v>74</v>
      </c>
      <c r="G75" s="14"/>
      <c r="H75" s="13" t="s">
        <v>12</v>
      </c>
      <c r="I75" s="13">
        <v>800</v>
      </c>
      <c r="J75" s="13"/>
    </row>
    <row r="76" spans="4:10" ht="12.75" x14ac:dyDescent="0.2">
      <c r="D76" s="10"/>
      <c r="E76" s="42">
        <v>74</v>
      </c>
      <c r="F76" s="13" t="s">
        <v>75</v>
      </c>
      <c r="G76" s="14"/>
      <c r="H76" s="13" t="s">
        <v>12</v>
      </c>
      <c r="I76" s="13">
        <v>87</v>
      </c>
      <c r="J76" s="13"/>
    </row>
    <row r="77" spans="4:10" ht="12.75" x14ac:dyDescent="0.2">
      <c r="D77" s="10"/>
      <c r="E77" s="42">
        <v>75</v>
      </c>
      <c r="F77" s="13" t="s">
        <v>76</v>
      </c>
      <c r="G77" s="14"/>
      <c r="H77" s="13" t="s">
        <v>12</v>
      </c>
      <c r="I77" s="13">
        <v>50</v>
      </c>
      <c r="J77" s="13"/>
    </row>
    <row r="78" spans="4:10" ht="12.75" x14ac:dyDescent="0.2">
      <c r="D78" s="10"/>
      <c r="E78" s="44">
        <v>76</v>
      </c>
      <c r="F78" s="44" t="s">
        <v>137</v>
      </c>
      <c r="G78" s="45">
        <v>41321</v>
      </c>
      <c r="H78" s="44" t="s">
        <v>12</v>
      </c>
      <c r="I78" s="44">
        <v>200</v>
      </c>
      <c r="J78" s="44"/>
    </row>
    <row r="79" spans="4:10" ht="12.75" x14ac:dyDescent="0.2">
      <c r="D79" s="10"/>
      <c r="E79" s="44">
        <v>77</v>
      </c>
      <c r="F79" s="44" t="s">
        <v>141</v>
      </c>
      <c r="G79" s="45">
        <v>41320</v>
      </c>
      <c r="H79" s="44" t="s">
        <v>12</v>
      </c>
      <c r="I79" s="44">
        <v>200</v>
      </c>
      <c r="J79" s="44"/>
    </row>
    <row r="80" spans="4:10" ht="12.75" x14ac:dyDescent="0.2">
      <c r="D80" s="10"/>
      <c r="E80" s="44">
        <v>78</v>
      </c>
      <c r="F80" s="44" t="s">
        <v>138</v>
      </c>
      <c r="G80" s="45">
        <v>41306</v>
      </c>
      <c r="H80" s="44" t="s">
        <v>12</v>
      </c>
      <c r="I80" s="44">
        <v>500</v>
      </c>
      <c r="J80" s="44"/>
    </row>
    <row r="81" spans="4:10" ht="12.75" x14ac:dyDescent="0.2">
      <c r="D81" s="10"/>
      <c r="E81" s="44">
        <v>79</v>
      </c>
      <c r="F81" s="44" t="s">
        <v>139</v>
      </c>
      <c r="G81" s="45">
        <v>41306</v>
      </c>
      <c r="H81" s="44" t="s">
        <v>12</v>
      </c>
      <c r="I81" s="44">
        <v>200</v>
      </c>
      <c r="J81" s="44"/>
    </row>
    <row r="82" spans="4:10" ht="12.75" x14ac:dyDescent="0.2">
      <c r="D82" s="10"/>
      <c r="E82" s="44">
        <v>80</v>
      </c>
      <c r="F82" s="44" t="s">
        <v>140</v>
      </c>
      <c r="G82" s="45">
        <v>41350</v>
      </c>
      <c r="H82" s="44" t="s">
        <v>12</v>
      </c>
      <c r="I82" s="44">
        <v>100</v>
      </c>
      <c r="J82" s="44"/>
    </row>
    <row r="83" spans="4:10" ht="12.75" x14ac:dyDescent="0.2">
      <c r="D83" s="10"/>
      <c r="E83" s="44">
        <v>81</v>
      </c>
      <c r="F83" s="44" t="s">
        <v>142</v>
      </c>
      <c r="G83" s="45">
        <v>41356</v>
      </c>
      <c r="H83" s="44" t="s">
        <v>12</v>
      </c>
      <c r="I83" s="44">
        <v>310</v>
      </c>
      <c r="J83" s="44"/>
    </row>
    <row r="84" spans="4:10" ht="12.75" x14ac:dyDescent="0.2">
      <c r="D84" s="10"/>
      <c r="E84" s="44">
        <v>82</v>
      </c>
      <c r="F84" s="44" t="s">
        <v>66</v>
      </c>
      <c r="G84" s="45">
        <v>41356</v>
      </c>
      <c r="H84" s="44" t="s">
        <v>12</v>
      </c>
      <c r="I84" s="44">
        <v>50</v>
      </c>
      <c r="J84" s="44"/>
    </row>
    <row r="85" spans="4:10" ht="12.75" x14ac:dyDescent="0.2">
      <c r="D85" s="10"/>
      <c r="E85" s="44">
        <v>83</v>
      </c>
      <c r="F85" s="44" t="s">
        <v>143</v>
      </c>
      <c r="G85" s="45">
        <v>41356</v>
      </c>
      <c r="H85" s="44" t="s">
        <v>12</v>
      </c>
      <c r="I85" s="44">
        <v>240</v>
      </c>
      <c r="J85" s="44"/>
    </row>
    <row r="86" spans="4:10" ht="12.75" x14ac:dyDescent="0.2">
      <c r="D86" s="10"/>
      <c r="E86" s="44">
        <v>84</v>
      </c>
      <c r="F86" s="44" t="s">
        <v>144</v>
      </c>
      <c r="G86" s="45">
        <v>41356</v>
      </c>
      <c r="H86" s="44" t="s">
        <v>12</v>
      </c>
      <c r="I86" s="44">
        <v>93</v>
      </c>
      <c r="J86" s="44"/>
    </row>
    <row r="87" spans="4:10" ht="12.75" x14ac:dyDescent="0.2">
      <c r="D87" s="10"/>
      <c r="E87" s="44">
        <v>85</v>
      </c>
      <c r="F87" s="44" t="s">
        <v>145</v>
      </c>
      <c r="G87" s="45">
        <v>41356</v>
      </c>
      <c r="H87" s="44" t="s">
        <v>12</v>
      </c>
      <c r="I87" s="44">
        <v>60</v>
      </c>
      <c r="J87" s="44"/>
    </row>
    <row r="88" spans="4:10" ht="12.75" x14ac:dyDescent="0.2">
      <c r="D88" s="10"/>
      <c r="E88" s="44">
        <v>86</v>
      </c>
      <c r="F88" s="44" t="s">
        <v>146</v>
      </c>
      <c r="G88" s="45">
        <v>41356</v>
      </c>
      <c r="H88" s="44" t="s">
        <v>12</v>
      </c>
      <c r="I88" s="44">
        <v>130</v>
      </c>
      <c r="J88" s="44"/>
    </row>
    <row r="89" spans="4:10" ht="12.75" x14ac:dyDescent="0.2">
      <c r="D89" s="10"/>
      <c r="E89" s="44">
        <v>87</v>
      </c>
      <c r="F89" s="44" t="s">
        <v>140</v>
      </c>
      <c r="G89" s="45">
        <v>41357</v>
      </c>
      <c r="H89" s="44" t="s">
        <v>12</v>
      </c>
      <c r="I89" s="44">
        <v>1500</v>
      </c>
      <c r="J89" s="44"/>
    </row>
    <row r="90" spans="4:10" ht="12.75" x14ac:dyDescent="0.2">
      <c r="D90" s="10"/>
      <c r="E90" s="44">
        <v>88</v>
      </c>
      <c r="F90" s="13" t="s">
        <v>79</v>
      </c>
      <c r="G90" s="14"/>
      <c r="H90" s="13" t="s">
        <v>23</v>
      </c>
      <c r="I90" s="13">
        <v>140</v>
      </c>
      <c r="J90" s="13"/>
    </row>
    <row r="91" spans="4:10" ht="12.75" x14ac:dyDescent="0.2">
      <c r="D91" s="10"/>
      <c r="E91" s="44">
        <v>89</v>
      </c>
      <c r="F91" s="13" t="s">
        <v>80</v>
      </c>
      <c r="G91" s="14"/>
      <c r="H91" s="13" t="s">
        <v>23</v>
      </c>
      <c r="I91" s="13">
        <v>40</v>
      </c>
      <c r="J91" s="13"/>
    </row>
    <row r="92" spans="4:10" ht="12.75" x14ac:dyDescent="0.2">
      <c r="D92" s="10"/>
      <c r="E92" s="44">
        <v>90</v>
      </c>
      <c r="F92" s="13" t="s">
        <v>81</v>
      </c>
      <c r="G92" s="14"/>
      <c r="H92" s="13" t="s">
        <v>23</v>
      </c>
      <c r="I92" s="13">
        <v>150</v>
      </c>
      <c r="J92" s="13"/>
    </row>
    <row r="93" spans="4:10" ht="12.75" x14ac:dyDescent="0.2">
      <c r="D93" s="10"/>
      <c r="E93" s="44">
        <v>91</v>
      </c>
      <c r="F93" s="13" t="s">
        <v>82</v>
      </c>
      <c r="G93" s="14"/>
      <c r="H93" s="13" t="s">
        <v>23</v>
      </c>
      <c r="I93" s="13">
        <v>30</v>
      </c>
      <c r="J93" s="13"/>
    </row>
    <row r="94" spans="4:10" ht="12.75" x14ac:dyDescent="0.2">
      <c r="D94" s="10"/>
      <c r="E94" s="44">
        <v>92</v>
      </c>
      <c r="F94" s="13" t="s">
        <v>83</v>
      </c>
      <c r="G94" s="14"/>
      <c r="H94" s="13" t="s">
        <v>23</v>
      </c>
      <c r="I94" s="13">
        <v>40</v>
      </c>
      <c r="J94" s="13"/>
    </row>
    <row r="95" spans="4:10" ht="12.75" x14ac:dyDescent="0.2">
      <c r="D95" s="10"/>
      <c r="E95" s="44">
        <v>93</v>
      </c>
      <c r="F95" s="13" t="s">
        <v>84</v>
      </c>
      <c r="G95" s="14"/>
      <c r="H95" s="13" t="s">
        <v>23</v>
      </c>
      <c r="I95" s="13">
        <v>500</v>
      </c>
      <c r="J95" s="13"/>
    </row>
    <row r="96" spans="4:10" ht="12.75" x14ac:dyDescent="0.2">
      <c r="D96" s="10"/>
      <c r="E96" s="44">
        <v>94</v>
      </c>
      <c r="F96" s="13" t="s">
        <v>85</v>
      </c>
      <c r="G96" s="14"/>
      <c r="H96" s="13" t="s">
        <v>23</v>
      </c>
      <c r="I96" s="13">
        <v>1100</v>
      </c>
      <c r="J96" s="13"/>
    </row>
    <row r="97" spans="4:10" ht="12.75" x14ac:dyDescent="0.2">
      <c r="D97" s="10"/>
      <c r="E97" s="44">
        <v>95</v>
      </c>
      <c r="F97" s="13" t="s">
        <v>86</v>
      </c>
      <c r="G97" s="14"/>
      <c r="H97" s="13" t="s">
        <v>23</v>
      </c>
      <c r="I97" s="13">
        <v>250</v>
      </c>
      <c r="J97" s="13"/>
    </row>
    <row r="98" spans="4:10" ht="12.75" x14ac:dyDescent="0.2">
      <c r="D98" s="10"/>
      <c r="E98" s="44">
        <v>96</v>
      </c>
      <c r="F98" s="13" t="s">
        <v>57</v>
      </c>
      <c r="G98" s="14"/>
      <c r="H98" s="13" t="s">
        <v>23</v>
      </c>
      <c r="I98" s="13">
        <v>100</v>
      </c>
      <c r="J98" s="13"/>
    </row>
    <row r="99" spans="4:10" ht="12.75" x14ac:dyDescent="0.2">
      <c r="D99" s="10"/>
      <c r="E99" s="44">
        <v>97</v>
      </c>
      <c r="F99" s="13" t="s">
        <v>87</v>
      </c>
      <c r="G99" s="14"/>
      <c r="H99" s="13" t="s">
        <v>23</v>
      </c>
      <c r="I99" s="13">
        <v>1610</v>
      </c>
      <c r="J99" s="13"/>
    </row>
    <row r="100" spans="4:10" ht="12.75" x14ac:dyDescent="0.2">
      <c r="D100" s="10"/>
      <c r="E100" s="44">
        <v>98</v>
      </c>
      <c r="F100" s="51" t="s">
        <v>105</v>
      </c>
      <c r="G100" s="43"/>
      <c r="H100" s="51" t="s">
        <v>23</v>
      </c>
      <c r="I100" s="42">
        <v>89031</v>
      </c>
      <c r="J100" s="42"/>
    </row>
    <row r="101" spans="4:10" ht="12.75" x14ac:dyDescent="0.2">
      <c r="D101" s="10"/>
      <c r="E101" s="44">
        <v>99</v>
      </c>
      <c r="F101" s="42" t="s">
        <v>106</v>
      </c>
      <c r="G101" s="43"/>
      <c r="H101" s="51" t="s">
        <v>23</v>
      </c>
      <c r="I101" s="42">
        <v>20500</v>
      </c>
      <c r="J101" s="42"/>
    </row>
    <row r="102" spans="4:10" ht="12.75" x14ac:dyDescent="0.2">
      <c r="D102" s="10"/>
      <c r="E102" s="44">
        <v>100</v>
      </c>
      <c r="F102" s="42" t="s">
        <v>107</v>
      </c>
      <c r="G102" s="43"/>
      <c r="H102" s="51" t="s">
        <v>23</v>
      </c>
      <c r="I102" s="42">
        <v>700</v>
      </c>
      <c r="J102" s="42"/>
    </row>
    <row r="103" spans="4:10" ht="12.75" x14ac:dyDescent="0.2">
      <c r="D103" s="10"/>
      <c r="E103" s="44">
        <v>101</v>
      </c>
      <c r="F103" s="42" t="s">
        <v>108</v>
      </c>
      <c r="G103" s="43"/>
      <c r="H103" s="51" t="s">
        <v>23</v>
      </c>
      <c r="I103" s="42">
        <v>740</v>
      </c>
      <c r="J103" s="42"/>
    </row>
    <row r="104" spans="4:10" ht="12.75" x14ac:dyDescent="0.2">
      <c r="D104" s="10"/>
      <c r="E104" s="44">
        <v>102</v>
      </c>
      <c r="F104" s="42" t="s">
        <v>109</v>
      </c>
      <c r="G104" s="43"/>
      <c r="H104" s="51" t="s">
        <v>23</v>
      </c>
      <c r="I104" s="42">
        <v>2270</v>
      </c>
      <c r="J104" s="42"/>
    </row>
    <row r="105" spans="4:10" ht="12.75" x14ac:dyDescent="0.2">
      <c r="D105" s="10"/>
      <c r="E105" s="44">
        <v>103</v>
      </c>
      <c r="F105" s="42" t="s">
        <v>110</v>
      </c>
      <c r="G105" s="43"/>
      <c r="H105" s="51" t="s">
        <v>23</v>
      </c>
      <c r="I105" s="42">
        <v>10500</v>
      </c>
      <c r="J105" s="42"/>
    </row>
    <row r="106" spans="4:10" ht="12.75" x14ac:dyDescent="0.2">
      <c r="D106" s="10"/>
      <c r="E106" s="44">
        <v>104</v>
      </c>
      <c r="F106" s="51" t="s">
        <v>112</v>
      </c>
      <c r="G106" s="43">
        <v>41344</v>
      </c>
      <c r="H106" s="51" t="s">
        <v>111</v>
      </c>
      <c r="I106" s="42">
        <v>12000</v>
      </c>
      <c r="J106" s="51" t="s">
        <v>24</v>
      </c>
    </row>
    <row r="107" spans="4:10" ht="12.75" x14ac:dyDescent="0.2">
      <c r="D107" s="10"/>
      <c r="E107" s="44">
        <v>105</v>
      </c>
      <c r="F107" s="51" t="s">
        <v>113</v>
      </c>
      <c r="G107" s="53">
        <v>41351</v>
      </c>
      <c r="H107" s="51" t="s">
        <v>111</v>
      </c>
      <c r="I107" s="42">
        <v>5000</v>
      </c>
      <c r="J107" s="51" t="s">
        <v>24</v>
      </c>
    </row>
    <row r="108" spans="4:10" ht="12.75" x14ac:dyDescent="0.2">
      <c r="D108" s="10"/>
      <c r="E108" s="44">
        <v>106</v>
      </c>
      <c r="F108" s="51" t="s">
        <v>114</v>
      </c>
      <c r="G108" s="43">
        <v>41344</v>
      </c>
      <c r="H108" s="51" t="s">
        <v>111</v>
      </c>
      <c r="I108" s="42">
        <v>13000</v>
      </c>
      <c r="J108" s="51" t="s">
        <v>24</v>
      </c>
    </row>
    <row r="109" spans="4:10" ht="12.75" x14ac:dyDescent="0.2">
      <c r="D109" s="10"/>
      <c r="E109" s="44">
        <v>107</v>
      </c>
      <c r="F109" s="51" t="s">
        <v>115</v>
      </c>
      <c r="G109" s="53">
        <v>41351</v>
      </c>
      <c r="H109" s="51" t="s">
        <v>111</v>
      </c>
      <c r="I109" s="51" t="s">
        <v>116</v>
      </c>
      <c r="J109" s="42"/>
    </row>
    <row r="110" spans="4:10" ht="12.75" x14ac:dyDescent="0.2">
      <c r="D110" s="10"/>
      <c r="E110" s="44">
        <v>108</v>
      </c>
      <c r="F110" s="51" t="s">
        <v>117</v>
      </c>
      <c r="G110" s="43">
        <v>41346</v>
      </c>
      <c r="H110" s="51" t="s">
        <v>111</v>
      </c>
      <c r="I110" s="42">
        <v>4200</v>
      </c>
      <c r="J110" s="51" t="s">
        <v>24</v>
      </c>
    </row>
    <row r="111" spans="4:10" ht="12.75" x14ac:dyDescent="0.2">
      <c r="D111" s="10"/>
      <c r="E111" s="44">
        <v>109</v>
      </c>
      <c r="F111" s="51" t="s">
        <v>118</v>
      </c>
      <c r="G111" s="43">
        <v>41349</v>
      </c>
      <c r="H111" s="51" t="s">
        <v>111</v>
      </c>
      <c r="I111" s="42">
        <v>1000</v>
      </c>
      <c r="J111" s="51" t="s">
        <v>24</v>
      </c>
    </row>
    <row r="112" spans="4:10" ht="12.75" x14ac:dyDescent="0.2">
      <c r="D112" s="10"/>
      <c r="E112" s="44">
        <v>110</v>
      </c>
      <c r="F112" s="51" t="s">
        <v>124</v>
      </c>
      <c r="G112" s="43">
        <v>41350</v>
      </c>
      <c r="H112" s="51" t="s">
        <v>111</v>
      </c>
      <c r="I112" s="42">
        <v>150</v>
      </c>
      <c r="J112" s="51" t="s">
        <v>24</v>
      </c>
    </row>
    <row r="113" spans="4:10" ht="12.75" x14ac:dyDescent="0.2">
      <c r="D113" s="10"/>
      <c r="E113" s="42"/>
      <c r="F113" s="42"/>
      <c r="G113" s="43"/>
      <c r="H113" s="51"/>
      <c r="I113" s="42"/>
      <c r="J113" s="51"/>
    </row>
    <row r="114" spans="4:10" ht="12.75" x14ac:dyDescent="0.2">
      <c r="D114" s="10"/>
      <c r="E114" s="42"/>
      <c r="F114" s="42"/>
      <c r="G114" s="43"/>
      <c r="H114" s="51"/>
      <c r="I114" s="42"/>
      <c r="J114" s="42"/>
    </row>
    <row r="115" spans="4:10" ht="12.75" x14ac:dyDescent="0.2">
      <c r="D115" s="10"/>
      <c r="E115" s="42"/>
      <c r="F115" s="42"/>
      <c r="G115" s="43"/>
      <c r="H115" s="51"/>
      <c r="I115" s="42"/>
      <c r="J115" s="42"/>
    </row>
    <row r="116" spans="4:10" ht="12.75" x14ac:dyDescent="0.2">
      <c r="D116" s="10"/>
      <c r="E116" s="42"/>
      <c r="F116" s="42"/>
      <c r="G116" s="43"/>
      <c r="H116" s="51"/>
      <c r="I116" s="42"/>
      <c r="J116" s="42"/>
    </row>
    <row r="117" spans="4:10" ht="12.75" x14ac:dyDescent="0.2">
      <c r="D117" s="10"/>
      <c r="E117" s="42"/>
      <c r="F117" s="42"/>
      <c r="G117" s="43"/>
      <c r="H117" s="51"/>
      <c r="I117" s="42"/>
      <c r="J117" s="42"/>
    </row>
    <row r="118" spans="4:10" ht="12.75" x14ac:dyDescent="0.2">
      <c r="D118" s="10"/>
      <c r="E118" s="42"/>
      <c r="F118" s="42"/>
      <c r="G118" s="43"/>
      <c r="H118" s="51"/>
      <c r="I118" s="42"/>
      <c r="J118" s="42"/>
    </row>
    <row r="119" spans="4:10" ht="12.75" x14ac:dyDescent="0.2">
      <c r="D119" s="10"/>
      <c r="E119" s="42"/>
      <c r="F119" s="42"/>
      <c r="G119" s="43"/>
      <c r="H119" s="51"/>
      <c r="I119" s="42"/>
      <c r="J119" s="42"/>
    </row>
    <row r="120" spans="4:10" ht="12.75" x14ac:dyDescent="0.2">
      <c r="D120" s="10"/>
      <c r="E120" s="42"/>
      <c r="F120" s="42"/>
      <c r="G120" s="43"/>
      <c r="H120" s="51"/>
      <c r="I120" s="42"/>
      <c r="J120" s="42"/>
    </row>
    <row r="121" spans="4:10" ht="12.75" x14ac:dyDescent="0.2">
      <c r="D121" s="10"/>
      <c r="E121" s="13"/>
      <c r="F121" s="13" t="s">
        <v>13</v>
      </c>
      <c r="G121" s="14"/>
      <c r="H121" s="13"/>
      <c r="I121" s="13">
        <f>SUM(I3:I120)</f>
        <v>336210</v>
      </c>
      <c r="J121" s="13"/>
    </row>
    <row r="122" spans="4:10" ht="12.75" x14ac:dyDescent="0.2">
      <c r="E122" s="19"/>
      <c r="F122" s="19"/>
      <c r="G122" s="20"/>
      <c r="H122" s="19"/>
      <c r="I122" s="19"/>
      <c r="J122" s="19"/>
    </row>
    <row r="123" spans="4:10" ht="12.75" x14ac:dyDescent="0.2">
      <c r="G123" s="21"/>
    </row>
    <row r="124" spans="4:10" ht="12.75" x14ac:dyDescent="0.2">
      <c r="G124" s="21"/>
    </row>
    <row r="125" spans="4:10" ht="12.75" x14ac:dyDescent="0.2">
      <c r="D125" s="29">
        <f>B8-I121</f>
        <v>-316210</v>
      </c>
      <c r="G125" s="21"/>
    </row>
    <row r="126" spans="4:10" ht="12.75" x14ac:dyDescent="0.2">
      <c r="D126" s="29"/>
      <c r="G126" s="21"/>
    </row>
    <row r="127" spans="4:10" ht="12.75" x14ac:dyDescent="0.2">
      <c r="D127" s="29"/>
      <c r="G127" s="21"/>
    </row>
    <row r="128" spans="4:10" ht="12.75" x14ac:dyDescent="0.2">
      <c r="D128" s="29"/>
      <c r="G128" s="21"/>
    </row>
    <row r="129" spans="4:7" ht="12.75" x14ac:dyDescent="0.2">
      <c r="D129" s="29"/>
      <c r="G129" s="21"/>
    </row>
    <row r="130" spans="4:7" ht="12.75" x14ac:dyDescent="0.2">
      <c r="D130" s="29"/>
      <c r="G130" s="21"/>
    </row>
    <row r="131" spans="4:7" ht="12.75" x14ac:dyDescent="0.2">
      <c r="D131" s="29"/>
      <c r="G131" s="21"/>
    </row>
  </sheetData>
  <mergeCells count="3">
    <mergeCell ref="A1:C1"/>
    <mergeCell ref="E1:J1"/>
    <mergeCell ref="A20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D11" sqref="D11"/>
    </sheetView>
  </sheetViews>
  <sheetFormatPr defaultRowHeight="12.75" x14ac:dyDescent="0.2"/>
  <cols>
    <col min="2" max="2" width="10.42578125" bestFit="1" customWidth="1"/>
    <col min="3" max="3" width="24.5703125" bestFit="1" customWidth="1"/>
    <col min="4" max="4" width="7" bestFit="1" customWidth="1"/>
    <col min="5" max="5" width="72.85546875" bestFit="1" customWidth="1"/>
  </cols>
  <sheetData>
    <row r="3" spans="1:5" ht="15" x14ac:dyDescent="0.25">
      <c r="A3" s="46" t="s">
        <v>94</v>
      </c>
      <c r="B3" s="47">
        <v>41324</v>
      </c>
      <c r="C3" s="46" t="s">
        <v>95</v>
      </c>
      <c r="D3" s="46">
        <v>960.7</v>
      </c>
      <c r="E3" s="46" t="s">
        <v>96</v>
      </c>
    </row>
    <row r="4" spans="1:5" ht="15" x14ac:dyDescent="0.25">
      <c r="A4" s="46" t="s">
        <v>94</v>
      </c>
      <c r="B4" s="47">
        <v>41324</v>
      </c>
      <c r="C4" s="46" t="s">
        <v>97</v>
      </c>
      <c r="D4" s="46">
        <v>29.72</v>
      </c>
      <c r="E4" s="46" t="s">
        <v>98</v>
      </c>
    </row>
    <row r="5" spans="1:5" ht="15" x14ac:dyDescent="0.25">
      <c r="A5" s="46" t="s">
        <v>94</v>
      </c>
      <c r="B5" s="47">
        <v>41330</v>
      </c>
      <c r="C5" s="46" t="s">
        <v>97</v>
      </c>
      <c r="D5" s="46">
        <v>426.15</v>
      </c>
      <c r="E5" s="46" t="s">
        <v>99</v>
      </c>
    </row>
    <row r="6" spans="1:5" ht="15" x14ac:dyDescent="0.25">
      <c r="A6" s="46" t="s">
        <v>94</v>
      </c>
      <c r="B6" s="47">
        <v>41330</v>
      </c>
      <c r="C6" s="46" t="s">
        <v>95</v>
      </c>
      <c r="D6" s="46">
        <v>7.17</v>
      </c>
      <c r="E6" s="46" t="s">
        <v>100</v>
      </c>
    </row>
    <row r="7" spans="1:5" ht="90" x14ac:dyDescent="0.25">
      <c r="A7" s="46" t="s">
        <v>94</v>
      </c>
      <c r="B7" s="47">
        <v>41330</v>
      </c>
      <c r="C7" s="46" t="s">
        <v>95</v>
      </c>
      <c r="D7" s="46">
        <v>45.01</v>
      </c>
      <c r="E7" s="48" t="s">
        <v>101</v>
      </c>
    </row>
    <row r="8" spans="1:5" ht="15" x14ac:dyDescent="0.25">
      <c r="A8" s="46" t="s">
        <v>102</v>
      </c>
      <c r="B8" s="46"/>
      <c r="C8" s="46"/>
      <c r="D8" s="46">
        <v>150</v>
      </c>
      <c r="E8" s="46" t="s">
        <v>103</v>
      </c>
    </row>
    <row r="9" spans="1:5" ht="15" x14ac:dyDescent="0.25">
      <c r="A9" s="76" t="s">
        <v>13</v>
      </c>
      <c r="B9" s="76"/>
      <c r="C9" s="76"/>
      <c r="D9" s="49">
        <f>SUM(D3:D8)</f>
        <v>1618.7500000000002</v>
      </c>
      <c r="E9" s="50" t="s">
        <v>104</v>
      </c>
    </row>
    <row r="10" spans="1:5" ht="15" x14ac:dyDescent="0.25">
      <c r="D10" s="52">
        <f>D9*55</f>
        <v>89031.250000000015</v>
      </c>
    </row>
  </sheetData>
  <mergeCells count="1">
    <mergeCell ref="A9:C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Details</vt:lpstr>
      <vt:lpstr>Dollar Expenses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</dc:creator>
  <cp:lastModifiedBy>Nitin</cp:lastModifiedBy>
  <dcterms:created xsi:type="dcterms:W3CDTF">2013-01-09T16:13:08Z</dcterms:created>
  <dcterms:modified xsi:type="dcterms:W3CDTF">2013-03-25T17:32:34Z</dcterms:modified>
</cp:coreProperties>
</file>