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5135" windowHeight="8520" activeTab="1"/>
  </bookViews>
  <sheets>
    <sheet name="Specification" sheetId="1" r:id="rId1"/>
    <sheet name="Ripple Test" sheetId="2" r:id="rId2"/>
    <sheet name="LoadRegulation" sheetId="3" r:id="rId3"/>
    <sheet name="AC Input meas." sheetId="4" r:id="rId4"/>
  </sheets>
  <definedNames>
    <definedName name="Current_readings_0to500ma_50mastep." localSheetId="2">LoadRegulation!$N$6:$O$169</definedName>
    <definedName name="Pwr_Voltage_Res_readings." localSheetId="2">LoadRegulation!$S$6:$X$834</definedName>
  </definedNames>
  <calcPr calcId="124519"/>
</workbook>
</file>

<file path=xl/calcChain.xml><?xml version="1.0" encoding="utf-8"?>
<calcChain xmlns="http://schemas.openxmlformats.org/spreadsheetml/2006/main">
  <c r="E33" i="4"/>
  <c r="L10"/>
  <c r="L8"/>
  <c r="J10"/>
  <c r="F8"/>
  <c r="J8"/>
  <c r="C6" i="1"/>
  <c r="F10" i="4" l="1"/>
  <c r="R116" i="3"/>
  <c r="R147"/>
  <c r="R148"/>
  <c r="R177"/>
  <c r="R178"/>
  <c r="R208"/>
  <c r="R209"/>
  <c r="R238"/>
  <c r="R239"/>
  <c r="R270"/>
  <c r="R271"/>
  <c r="R300"/>
  <c r="R301"/>
  <c r="R115"/>
  <c r="N5"/>
  <c r="R3" l="1"/>
  <c r="R2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0.02A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Current_readings_0to500ma_50mastep" type="6" refreshedVersion="4" background="1" saveData="1">
    <textPr codePage="437" sourceFile="C:\Users\smittal\Dropbox\MOXIE\DESIGN\PROJECTS\MOBILE CHARGERS (AC-DC)\A-AD025_Riveria\Test Report\Vout_0_to_450ma.">
      <textFields count="2">
        <textField/>
        <textField/>
      </textFields>
    </textPr>
  </connection>
  <connection id="2" name="Pwr_Voltage_Res_readings" type="6" refreshedVersion="3" background="1" saveData="1">
    <textPr codePage="437" sourceFile="C:\Documents and Settings\Others\My Documents\Dropbox\MOXIE\DESIGN\PROJECTS\MOBILE CHARGERS (AC-DC)\A-AD025\Test Report\Pwr_Voltage_Res_readings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<sst xmlns="http://schemas.openxmlformats.org/spreadsheetml/2006/main" count="123" uniqueCount="113">
  <si>
    <t>Specification Sheet</t>
  </si>
  <si>
    <t xml:space="preserve">Model No. </t>
  </si>
  <si>
    <t>OUTPUT</t>
  </si>
  <si>
    <t>Safety Model No.</t>
  </si>
  <si>
    <t>Peak load @ 5.6V Iload = 450ma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</si>
  <si>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</si>
  <si>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</si>
  <si>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</si>
  <si>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</si>
  <si>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A-AD025</t>
  </si>
  <si>
    <t>Note A =&gt; Adaptor
AD =&gt; AC to DC type
022 =&gt; 2.5W rated power</t>
  </si>
  <si>
    <t>Test 2</t>
  </si>
  <si>
    <t>No load</t>
  </si>
  <si>
    <t>Vout @ no load</t>
  </si>
  <si>
    <t>Test 3</t>
  </si>
  <si>
    <t>DC electronic load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</si>
  <si>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</si>
  <si>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</si>
  <si>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</si>
  <si>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</si>
  <si>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</si>
  <si>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</si>
  <si>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Test setup : DC electronic load connected and programmed for 50ma steps @ 10s intervals</t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</si>
  <si>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</si>
  <si>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</si>
  <si>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</si>
  <si>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</si>
  <si>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</si>
  <si>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</si>
  <si>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</si>
  <si>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</si>
  <si>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</si>
  <si>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</si>
  <si>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>Valid cells where curret sinked = O82 to O360</t>
  </si>
  <si>
    <t xml:space="preserve">Load regulation = </t>
  </si>
  <si>
    <t>V(noload)</t>
  </si>
  <si>
    <t>V(fullload)</t>
  </si>
  <si>
    <t>Load regulation = {V(nolad)- V(load)}/ V(noload)</t>
  </si>
  <si>
    <t>Power(AC source)</t>
  </si>
  <si>
    <t>Eff.</t>
  </si>
  <si>
    <t>Power Eff. (min)=</t>
  </si>
  <si>
    <t>Power Eff. (max.)</t>
  </si>
  <si>
    <t>This is at max load hence well add a note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</si>
  <si>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</si>
  <si>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</si>
  <si>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</si>
  <si>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</si>
  <si>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</si>
  <si>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</si>
  <si>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</si>
  <si>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</si>
  <si>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</si>
  <si>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</si>
  <si>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</si>
  <si>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</si>
  <si>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</si>
  <si>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</si>
  <si>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</si>
  <si>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</si>
  <si>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</si>
  <si>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PIN(AC)(Wattmeter)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</si>
  <si>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</si>
  <si>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</si>
  <si>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</si>
  <si>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</si>
  <si>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</si>
  <si>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</si>
  <si>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</si>
  <si>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</si>
  <si>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</si>
  <si>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</si>
  <si>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</si>
  <si>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</si>
  <si>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</si>
  <si>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</si>
  <si>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</si>
  <si>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</si>
  <si>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</si>
  <si>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</si>
  <si>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</si>
  <si>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</si>
  <si>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</si>
  <si>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</si>
  <si>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</si>
  <si>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</si>
  <si>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</si>
  <si>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</si>
  <si>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</si>
  <si>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</si>
  <si>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</si>
  <si>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(V)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</si>
  <si>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(mA)</t>
    </r>
  </si>
  <si>
    <t>Rated Power (Watt)</t>
  </si>
  <si>
    <t>This is not exhibiting CV profile but more like a linear drop in voltage with current. So we are specifying a Nominal Working voltage to be detected by a Cell phone i.e. 5V.</t>
  </si>
  <si>
    <t>Vripple : @ no load =&gt; 20mv Vp-p</t>
  </si>
  <si>
    <t>Vripple =&gt; with Iload 350ma is =&gt; 160mv.</t>
  </si>
  <si>
    <t>Vout = set as per Power supply when sinking max. Iload = 350ma</t>
  </si>
  <si>
    <t>160mv Vp-p</t>
  </si>
  <si>
    <t>Ripple &amp; noise are measured @ 20Mhz by using 50ohm termination with 220nf and 50ohm &amp; Iload = 350ma</t>
  </si>
  <si>
    <t>+/-10%</t>
  </si>
  <si>
    <t>NA</t>
  </si>
  <si>
    <t>We havent measured this so can't quote due to low confidence on this design</t>
  </si>
  <si>
    <t>PF</t>
  </si>
  <si>
    <t>P(eff.)</t>
  </si>
  <si>
    <t>4mA / 230VAC</t>
  </si>
  <si>
    <t>0.025A / 230VAC</t>
  </si>
  <si>
    <t>Test Setup : 7 ohm /1% resistor connected in series to AC supply &amp; Hantek connected across this resistor. Hantek set to acquire "peak" detection at Vtrigger of 15V, AC coupling used on CH1 trigger source</t>
  </si>
  <si>
    <t>3A / 230VAC</t>
  </si>
  <si>
    <t>Status</t>
  </si>
  <si>
    <t>OK</t>
  </si>
  <si>
    <t>NOK</t>
  </si>
  <si>
    <t>Sound on transformer if we short cirtuic - current sinked is nearly 900ma</t>
  </si>
  <si>
    <t>Khuda malik hai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</si>
</sst>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8" xfId="0" quotePrefix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em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85725</xdr:colOff>
      <xdr:row>12</xdr:row>
      <xdr:rowOff>171450</xdr:rowOff>
    </xdr:from>
    <xdr:to>
      <xdr:col>7</xdr:col>
      <xdr:colOff>485775</xdr:colOff>
      <xdr:row>28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5600700"/>
          <a:ext cx="4667250" cy="2886075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13</xdr:row>
      <xdr:rowOff>32385</xdr:rowOff>
    </xdr:from>
    <xdr:to>
      <xdr:col>17</xdr:col>
      <xdr:colOff>142875</xdr:colOff>
      <xdr:row>29</xdr:row>
      <xdr:rowOff>38100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400675" y="5642610"/>
          <a:ext cx="5105400" cy="2901315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32</xdr:row>
      <xdr:rowOff>62864</xdr:rowOff>
    </xdr:from>
    <xdr:to>
      <xdr:col>17</xdr:col>
      <xdr:colOff>257174</xdr:colOff>
      <xdr:row>47</xdr:row>
      <xdr:rowOff>152400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486399" y="9111614"/>
          <a:ext cx="5133975" cy="28041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0</xdr:rowOff>
    </xdr:from>
    <xdr:to>
      <xdr:col>8</xdr:col>
      <xdr:colOff>171451</xdr:colOff>
      <xdr:row>48</xdr:row>
      <xdr:rowOff>133350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9048750"/>
          <a:ext cx="5048250" cy="302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554567</xdr:colOff>
      <xdr:row>25</xdr:row>
      <xdr:rowOff>11853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1117600"/>
          <a:ext cx="7429500" cy="35509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12</xdr:col>
      <xdr:colOff>554567</xdr:colOff>
      <xdr:row>44</xdr:row>
      <xdr:rowOff>182880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4842933"/>
          <a:ext cx="7429500" cy="353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307340</xdr:colOff>
      <xdr:row>30</xdr:row>
      <xdr:rowOff>175260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3238500"/>
          <a:ext cx="4559300" cy="27355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Current_readings_0to500ma_50mastep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wr_Voltage_Res_readings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C14" sqref="C14:M14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20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7"/>
    </row>
    <row r="2" spans="1:20" ht="30.75" customHeight="1">
      <c r="A2" s="6" t="s">
        <v>1</v>
      </c>
      <c r="B2" s="25" t="s">
        <v>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8" t="s">
        <v>108</v>
      </c>
      <c r="O2" s="26" t="s">
        <v>10</v>
      </c>
      <c r="P2" s="27"/>
      <c r="Q2" s="27"/>
      <c r="R2" s="27"/>
      <c r="S2" s="27"/>
      <c r="T2" s="27"/>
    </row>
    <row r="3" spans="1:20" ht="15" customHeight="1">
      <c r="A3" s="14" t="s">
        <v>2</v>
      </c>
      <c r="B3" s="4" t="s">
        <v>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9"/>
    </row>
    <row r="4" spans="1:20" ht="17.25">
      <c r="A4" s="15"/>
      <c r="B4" s="1" t="s">
        <v>90</v>
      </c>
      <c r="C4" s="11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0" t="s">
        <v>109</v>
      </c>
    </row>
    <row r="5" spans="1:20" ht="17.25">
      <c r="A5" s="15"/>
      <c r="B5" s="1" t="s">
        <v>91</v>
      </c>
      <c r="C5" s="11">
        <v>350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0" t="s">
        <v>109</v>
      </c>
    </row>
    <row r="6" spans="1:20">
      <c r="A6" s="15"/>
      <c r="B6" s="1" t="s">
        <v>92</v>
      </c>
      <c r="C6" s="11">
        <f>C4*C5/1000</f>
        <v>1.75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0" t="s">
        <v>109</v>
      </c>
    </row>
    <row r="7" spans="1:20" ht="17.25">
      <c r="A7" s="15"/>
      <c r="B7" s="1" t="s">
        <v>5</v>
      </c>
      <c r="C7" s="11" t="s">
        <v>97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0" t="s">
        <v>109</v>
      </c>
    </row>
    <row r="8" spans="1:20">
      <c r="A8" s="15"/>
      <c r="B8" s="4" t="s">
        <v>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0"/>
      <c r="O8" s="26" t="s">
        <v>17</v>
      </c>
      <c r="P8" s="27"/>
      <c r="Q8" s="27"/>
      <c r="R8" s="27"/>
      <c r="S8" s="27"/>
      <c r="T8" s="27"/>
    </row>
    <row r="9" spans="1:20" ht="17.25">
      <c r="A9" s="15"/>
      <c r="B9" s="1" t="s">
        <v>18</v>
      </c>
      <c r="C9" s="30" t="s">
        <v>100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0" t="s">
        <v>110</v>
      </c>
      <c r="O9" s="26" t="s">
        <v>101</v>
      </c>
      <c r="P9" s="27"/>
      <c r="Q9" s="27"/>
      <c r="R9" s="27"/>
      <c r="S9" s="27"/>
      <c r="T9" s="27"/>
    </row>
    <row r="10" spans="1:20" ht="17.25">
      <c r="A10" s="15"/>
      <c r="B10" s="1" t="s">
        <v>21</v>
      </c>
      <c r="C10" s="30" t="s">
        <v>99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" t="s">
        <v>109</v>
      </c>
    </row>
    <row r="11" spans="1:20">
      <c r="A11" s="15"/>
      <c r="B11" s="4" t="s">
        <v>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/>
    </row>
    <row r="12" spans="1:20">
      <c r="A12" s="16"/>
      <c r="B12" s="4" t="s">
        <v>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0"/>
    </row>
    <row r="13" spans="1:20">
      <c r="A13" s="14" t="s">
        <v>49</v>
      </c>
      <c r="B13" s="5" t="s">
        <v>43</v>
      </c>
      <c r="C13" s="11" t="s">
        <v>50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 t="s">
        <v>110</v>
      </c>
    </row>
    <row r="14" spans="1:20">
      <c r="A14" s="15"/>
      <c r="B14" s="5" t="s">
        <v>44</v>
      </c>
      <c r="C14" s="11" t="s">
        <v>51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</row>
    <row r="15" spans="1:20">
      <c r="A15" s="15"/>
      <c r="B15" s="5" t="s">
        <v>45</v>
      </c>
      <c r="C15" s="29">
        <v>0.34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" t="s">
        <v>109</v>
      </c>
    </row>
    <row r="16" spans="1:20">
      <c r="A16" s="15"/>
      <c r="B16" s="5" t="s">
        <v>46</v>
      </c>
      <c r="C16" s="11" t="s">
        <v>105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 t="s">
        <v>109</v>
      </c>
    </row>
    <row r="17" spans="1:14">
      <c r="A17" s="15"/>
      <c r="B17" s="5" t="s">
        <v>47</v>
      </c>
      <c r="C17" s="11" t="s">
        <v>107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0" t="s">
        <v>109</v>
      </c>
    </row>
    <row r="18" spans="1:14">
      <c r="A18" s="15"/>
      <c r="B18" s="5" t="s">
        <v>48</v>
      </c>
      <c r="C18" s="11" t="s">
        <v>104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0" t="s">
        <v>109</v>
      </c>
    </row>
    <row r="19" spans="1:14" ht="17.25" customHeight="1">
      <c r="A19" s="12" t="s">
        <v>63</v>
      </c>
      <c r="B19" s="20" t="s">
        <v>64</v>
      </c>
      <c r="C19" s="22" t="s">
        <v>68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0" t="s">
        <v>111</v>
      </c>
    </row>
    <row r="20" spans="1:14" ht="15.75" customHeight="1">
      <c r="A20" s="13"/>
      <c r="B20" s="21"/>
      <c r="C20" s="22" t="s">
        <v>69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0" t="s">
        <v>112</v>
      </c>
    </row>
    <row r="21" spans="1:14">
      <c r="A21" s="13"/>
      <c r="B21" s="20" t="s">
        <v>70</v>
      </c>
      <c r="C21" s="22" t="s">
        <v>71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0"/>
    </row>
    <row r="22" spans="1:14" ht="14.45" customHeight="1">
      <c r="A22" s="13"/>
      <c r="B22" s="21"/>
      <c r="C22" s="22" t="s">
        <v>69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0"/>
    </row>
    <row r="23" spans="1:14">
      <c r="A23" s="13"/>
      <c r="B23" s="20" t="s">
        <v>65</v>
      </c>
      <c r="C23" s="22" t="s">
        <v>66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0"/>
    </row>
    <row r="24" spans="1:14" ht="14.45" customHeight="1">
      <c r="A24" s="13"/>
      <c r="B24" s="21"/>
      <c r="C24" s="22" t="s">
        <v>67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0"/>
    </row>
    <row r="25" spans="1:14" ht="16.5" customHeight="1">
      <c r="A25" s="12" t="s">
        <v>72</v>
      </c>
      <c r="B25" s="1" t="s">
        <v>73</v>
      </c>
      <c r="C25" s="17" t="s">
        <v>78</v>
      </c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10"/>
    </row>
    <row r="26" spans="1:14">
      <c r="A26" s="13"/>
      <c r="B26" s="1" t="s">
        <v>74</v>
      </c>
      <c r="C26" s="17" t="s">
        <v>79</v>
      </c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10"/>
    </row>
    <row r="27" spans="1:14">
      <c r="A27" s="13"/>
      <c r="B27" s="1" t="s">
        <v>75</v>
      </c>
      <c r="C27" s="23" t="s">
        <v>80</v>
      </c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10"/>
    </row>
    <row r="28" spans="1:14">
      <c r="A28" s="13"/>
      <c r="B28" s="1" t="s">
        <v>76</v>
      </c>
      <c r="C28" s="23" t="s">
        <v>81</v>
      </c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10"/>
    </row>
    <row r="29" spans="1:14">
      <c r="A29" s="13"/>
      <c r="B29" s="1" t="s">
        <v>77</v>
      </c>
      <c r="C29" s="17" t="s">
        <v>82</v>
      </c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10"/>
    </row>
    <row r="30" spans="1:14">
      <c r="A30" s="14" t="s">
        <v>83</v>
      </c>
      <c r="B30" s="1" t="s">
        <v>84</v>
      </c>
      <c r="C30" s="17" t="s">
        <v>89</v>
      </c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10"/>
    </row>
    <row r="31" spans="1:14">
      <c r="A31" s="15"/>
      <c r="B31" s="1" t="s">
        <v>85</v>
      </c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10"/>
    </row>
    <row r="32" spans="1:14">
      <c r="A32" s="15"/>
      <c r="B32" s="1" t="s">
        <v>86</v>
      </c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0"/>
    </row>
    <row r="33" spans="1:14">
      <c r="A33" s="15"/>
      <c r="B33" s="1" t="s">
        <v>87</v>
      </c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0"/>
    </row>
    <row r="34" spans="1:14">
      <c r="A34" s="16"/>
      <c r="B34" s="1" t="s">
        <v>88</v>
      </c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10"/>
    </row>
    <row r="42" spans="1:14">
      <c r="A42">
        <v>1</v>
      </c>
      <c r="B42" t="s">
        <v>93</v>
      </c>
    </row>
    <row r="43" spans="1:14">
      <c r="A43">
        <v>2</v>
      </c>
      <c r="B43" t="s">
        <v>4</v>
      </c>
    </row>
    <row r="44" spans="1:14">
      <c r="A44">
        <v>3</v>
      </c>
      <c r="B44" t="s">
        <v>98</v>
      </c>
    </row>
    <row r="45" spans="1:14">
      <c r="A45">
        <v>4</v>
      </c>
      <c r="B45" t="s">
        <v>19</v>
      </c>
    </row>
    <row r="46" spans="1:14">
      <c r="A46">
        <v>5</v>
      </c>
      <c r="B46" t="s">
        <v>20</v>
      </c>
    </row>
  </sheetData>
  <mergeCells count="45">
    <mergeCell ref="B21:B22"/>
    <mergeCell ref="C22:M22"/>
    <mergeCell ref="B19:B20"/>
    <mergeCell ref="C28:M28"/>
    <mergeCell ref="C29:M29"/>
    <mergeCell ref="C19:M19"/>
    <mergeCell ref="C20:M20"/>
    <mergeCell ref="C21:M21"/>
    <mergeCell ref="O8:T8"/>
    <mergeCell ref="O9:T9"/>
    <mergeCell ref="A3:A12"/>
    <mergeCell ref="A13:A18"/>
    <mergeCell ref="C14:M14"/>
    <mergeCell ref="C15:M15"/>
    <mergeCell ref="C16:M16"/>
    <mergeCell ref="C17:M17"/>
    <mergeCell ref="C18:M18"/>
    <mergeCell ref="C8:M8"/>
    <mergeCell ref="C9:M9"/>
    <mergeCell ref="C10:M10"/>
    <mergeCell ref="C11:M11"/>
    <mergeCell ref="C12:M12"/>
    <mergeCell ref="C13:M13"/>
    <mergeCell ref="C5:M5"/>
    <mergeCell ref="A1:M1"/>
    <mergeCell ref="B2:M2"/>
    <mergeCell ref="O2:T2"/>
    <mergeCell ref="C3:M3"/>
    <mergeCell ref="C4:M4"/>
    <mergeCell ref="C6:M6"/>
    <mergeCell ref="C7:M7"/>
    <mergeCell ref="A25:A29"/>
    <mergeCell ref="A30:A34"/>
    <mergeCell ref="C30:M30"/>
    <mergeCell ref="C31:M31"/>
    <mergeCell ref="C32:M32"/>
    <mergeCell ref="C33:M33"/>
    <mergeCell ref="C34:M34"/>
    <mergeCell ref="B23:B24"/>
    <mergeCell ref="C23:M23"/>
    <mergeCell ref="C24:M24"/>
    <mergeCell ref="A19:A24"/>
    <mergeCell ref="C25:M25"/>
    <mergeCell ref="C26:M26"/>
    <mergeCell ref="C27:M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2" zoomScale="80" zoomScaleNormal="80" workbookViewId="0">
      <selection activeCell="A10" sqref="A10:XFD27"/>
    </sheetView>
  </sheetViews>
  <sheetFormatPr defaultRowHeight="15"/>
  <sheetData>
    <row r="1" spans="1:13">
      <c r="A1" s="31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4" spans="1:13">
      <c r="A4" t="s">
        <v>6</v>
      </c>
      <c r="C4" t="s">
        <v>7</v>
      </c>
    </row>
    <row r="12" spans="1:13">
      <c r="A12" s="2" t="s">
        <v>11</v>
      </c>
      <c r="B12" s="2" t="s">
        <v>12</v>
      </c>
    </row>
    <row r="13" spans="1:13">
      <c r="A13" t="s">
        <v>13</v>
      </c>
      <c r="J13" t="s">
        <v>94</v>
      </c>
    </row>
    <row r="31" spans="1:10">
      <c r="A31" s="2" t="s">
        <v>14</v>
      </c>
      <c r="B31" s="2" t="s">
        <v>15</v>
      </c>
    </row>
    <row r="32" spans="1:10">
      <c r="A32" t="s">
        <v>96</v>
      </c>
      <c r="J32" t="s">
        <v>95</v>
      </c>
    </row>
    <row r="50" spans="1:2">
      <c r="A50" s="2"/>
      <c r="B50" s="2"/>
    </row>
  </sheetData>
  <mergeCells count="1">
    <mergeCell ref="A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01"/>
  <sheetViews>
    <sheetView zoomScale="90" zoomScaleNormal="90" workbookViewId="0">
      <selection activeCell="N1" sqref="N1"/>
    </sheetView>
  </sheetViews>
  <sheetFormatPr defaultRowHeight="15"/>
  <cols>
    <col min="12" max="12" width="2.42578125" customWidth="1"/>
    <col min="13" max="13" width="17.42578125" customWidth="1"/>
    <col min="14" max="14" width="13.28515625" bestFit="1" customWidth="1"/>
    <col min="15" max="15" width="9.85546875" customWidth="1"/>
    <col min="16" max="16" width="5.5703125" customWidth="1"/>
    <col min="17" max="17" width="15.5703125" customWidth="1"/>
    <col min="19" max="19" width="12" bestFit="1" customWidth="1"/>
    <col min="20" max="20" width="10.28515625" bestFit="1" customWidth="1"/>
    <col min="21" max="21" width="13.140625" bestFit="1" customWidth="1"/>
    <col min="22" max="22" width="12.85546875" bestFit="1" customWidth="1"/>
    <col min="23" max="23" width="12" bestFit="1" customWidth="1"/>
  </cols>
  <sheetData>
    <row r="1" spans="1:24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t="s">
        <v>33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37</v>
      </c>
      <c r="Q2" t="s">
        <v>40</v>
      </c>
      <c r="R2">
        <f>MIN(R115:R302)</f>
        <v>0</v>
      </c>
    </row>
    <row r="3" spans="1:24">
      <c r="M3" t="s">
        <v>35</v>
      </c>
      <c r="N3">
        <v>6</v>
      </c>
      <c r="Q3" t="s">
        <v>41</v>
      </c>
      <c r="R3">
        <f>MAX(R115:R302)</f>
        <v>0</v>
      </c>
      <c r="S3" t="s">
        <v>42</v>
      </c>
    </row>
    <row r="4" spans="1:24">
      <c r="M4" t="s">
        <v>36</v>
      </c>
      <c r="N4">
        <v>4.96</v>
      </c>
    </row>
    <row r="5" spans="1:24">
      <c r="M5" t="s">
        <v>34</v>
      </c>
      <c r="N5">
        <f>(N3-N4)/N3</f>
        <v>0.17333333333333334</v>
      </c>
    </row>
    <row r="6" spans="1:24">
      <c r="N6" t="s">
        <v>23</v>
      </c>
      <c r="O6" t="s">
        <v>24</v>
      </c>
      <c r="Q6" t="s">
        <v>38</v>
      </c>
      <c r="R6" t="s">
        <v>39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</row>
    <row r="7" spans="1:24">
      <c r="N7">
        <v>30.932000046595899</v>
      </c>
      <c r="O7">
        <v>0.39900000000000002</v>
      </c>
    </row>
    <row r="8" spans="1:24">
      <c r="N8">
        <v>31.0360001865774</v>
      </c>
      <c r="O8">
        <v>0.39800000000000002</v>
      </c>
    </row>
    <row r="9" spans="1:24">
      <c r="N9">
        <v>34.2270001536235</v>
      </c>
      <c r="O9">
        <v>0.39700000000000002</v>
      </c>
    </row>
    <row r="10" spans="1:24">
      <c r="N10">
        <v>34.331000293605001</v>
      </c>
      <c r="O10">
        <v>0.39700000000000002</v>
      </c>
    </row>
    <row r="11" spans="1:24">
      <c r="N11">
        <v>34.471000288613098</v>
      </c>
      <c r="O11">
        <v>0.39800000000000002</v>
      </c>
    </row>
    <row r="12" spans="1:24">
      <c r="N12">
        <v>34.626000327989502</v>
      </c>
      <c r="O12">
        <v>0.39800000000000002</v>
      </c>
    </row>
    <row r="13" spans="1:24">
      <c r="N13">
        <v>34.781000367365799</v>
      </c>
      <c r="O13">
        <v>0.39800000000000002</v>
      </c>
    </row>
    <row r="14" spans="1:24">
      <c r="N14">
        <v>37.952000065706699</v>
      </c>
      <c r="O14">
        <v>0.39700000000000002</v>
      </c>
    </row>
    <row r="15" spans="1:24">
      <c r="N15">
        <v>38.2160004694015</v>
      </c>
      <c r="O15">
        <v>0.39800000000000002</v>
      </c>
    </row>
    <row r="16" spans="1:24">
      <c r="N16">
        <v>47.406999953091102</v>
      </c>
      <c r="O16">
        <v>0.39800000000000002</v>
      </c>
    </row>
    <row r="17" spans="14:15">
      <c r="N17">
        <v>47.511000093072703</v>
      </c>
      <c r="O17">
        <v>0.39800000000000002</v>
      </c>
    </row>
    <row r="18" spans="14:15">
      <c r="N18">
        <v>53.747000265866497</v>
      </c>
      <c r="O18">
        <v>0.39800000000000002</v>
      </c>
    </row>
    <row r="19" spans="14:15">
      <c r="N19">
        <v>60.096000228077202</v>
      </c>
      <c r="O19">
        <v>0.39800000000000002</v>
      </c>
    </row>
    <row r="20" spans="14:15">
      <c r="N20">
        <v>66.2270000902936</v>
      </c>
      <c r="O20">
        <v>0.39700000000000002</v>
      </c>
    </row>
    <row r="21" spans="14:15">
      <c r="N21">
        <v>66.341000050306306</v>
      </c>
      <c r="O21">
        <v>0.39800000000000002</v>
      </c>
    </row>
    <row r="22" spans="14:15">
      <c r="N22">
        <v>66.446000360883801</v>
      </c>
      <c r="O22">
        <v>0.39700000000000002</v>
      </c>
    </row>
    <row r="23" spans="14:15">
      <c r="N23">
        <v>69.726999965496404</v>
      </c>
      <c r="O23">
        <v>0.39800000000000002</v>
      </c>
    </row>
    <row r="24" spans="14:15">
      <c r="N24">
        <v>69.881000462919502</v>
      </c>
      <c r="O24">
        <v>0.39700000000000002</v>
      </c>
    </row>
    <row r="25" spans="14:15">
      <c r="N25">
        <v>76.191000058315694</v>
      </c>
      <c r="O25">
        <v>0.39700000000000002</v>
      </c>
    </row>
    <row r="26" spans="14:15">
      <c r="N26">
        <v>76.446000183932497</v>
      </c>
      <c r="O26">
        <v>0.39800000000000002</v>
      </c>
    </row>
    <row r="27" spans="14:15">
      <c r="N27">
        <v>82.612000359222293</v>
      </c>
      <c r="O27">
        <v>0.39800000000000002</v>
      </c>
    </row>
    <row r="28" spans="14:15">
      <c r="N28">
        <v>88.851999957114501</v>
      </c>
      <c r="O28">
        <v>0.39800000000000002</v>
      </c>
    </row>
    <row r="29" spans="14:15">
      <c r="N29">
        <v>89.067000173963606</v>
      </c>
      <c r="O29">
        <v>0.39800000000000002</v>
      </c>
    </row>
    <row r="30" spans="14:15">
      <c r="N30">
        <v>89.226000267081005</v>
      </c>
      <c r="O30">
        <v>0.39700000000000002</v>
      </c>
    </row>
    <row r="31" spans="14:15">
      <c r="N31">
        <v>101.936000352725</v>
      </c>
      <c r="O31">
        <v>4.9000000000000002E-2</v>
      </c>
    </row>
    <row r="32" spans="14:15">
      <c r="N32">
        <v>105.107000051066</v>
      </c>
      <c r="O32">
        <v>4.9000000000000002E-2</v>
      </c>
    </row>
    <row r="33" spans="14:15">
      <c r="N33">
        <v>105.246000504121</v>
      </c>
      <c r="O33">
        <v>4.9000000000000002E-2</v>
      </c>
    </row>
    <row r="34" spans="14:15">
      <c r="N34">
        <v>110.31600041314999</v>
      </c>
      <c r="O34">
        <v>8.6999999999999994E-2</v>
      </c>
    </row>
    <row r="35" spans="14:15">
      <c r="N35">
        <v>110.471000452526</v>
      </c>
      <c r="O35">
        <v>9.9000000000000005E-2</v>
      </c>
    </row>
    <row r="36" spans="14:15">
      <c r="N36">
        <v>110.65599995199599</v>
      </c>
      <c r="O36">
        <v>9.9000000000000005E-2</v>
      </c>
    </row>
    <row r="37" spans="14:15">
      <c r="N37">
        <v>113.797000190243</v>
      </c>
      <c r="O37">
        <v>9.9000000000000005E-2</v>
      </c>
    </row>
    <row r="38" spans="14:15">
      <c r="N38">
        <v>113.90599992591901</v>
      </c>
      <c r="O38">
        <v>9.9000000000000005E-2</v>
      </c>
    </row>
    <row r="39" spans="14:15">
      <c r="N39">
        <v>114.05600036960099</v>
      </c>
      <c r="O39">
        <v>9.9000000000000005E-2</v>
      </c>
    </row>
    <row r="40" spans="14:15">
      <c r="N40">
        <v>114.216000004672</v>
      </c>
      <c r="O40">
        <v>9.9000000000000005E-2</v>
      </c>
    </row>
    <row r="41" spans="14:15">
      <c r="N41">
        <v>114.376000268385</v>
      </c>
      <c r="O41">
        <v>9.9000000000000005E-2</v>
      </c>
    </row>
    <row r="42" spans="14:15">
      <c r="N42">
        <v>114.52600008342399</v>
      </c>
      <c r="O42">
        <v>9.9000000000000005E-2</v>
      </c>
    </row>
    <row r="43" spans="14:15">
      <c r="N43">
        <v>129.73699998110499</v>
      </c>
      <c r="O43">
        <v>9.9000000000000005E-2</v>
      </c>
    </row>
    <row r="44" spans="14:15">
      <c r="N44">
        <v>133.34200016688601</v>
      </c>
      <c r="O44">
        <v>0.14899999999999999</v>
      </c>
    </row>
    <row r="45" spans="14:15">
      <c r="N45">
        <v>139.47200048714899</v>
      </c>
      <c r="O45">
        <v>0.14899999999999999</v>
      </c>
    </row>
    <row r="46" spans="14:15">
      <c r="N46">
        <v>139.69100012909601</v>
      </c>
      <c r="O46">
        <v>0.14899999999999999</v>
      </c>
    </row>
    <row r="47" spans="14:15">
      <c r="N47">
        <v>142.986000236124</v>
      </c>
      <c r="O47">
        <v>0.14899999999999999</v>
      </c>
    </row>
    <row r="48" spans="14:15">
      <c r="N48">
        <v>143.13100045546901</v>
      </c>
      <c r="O48">
        <v>0.14899999999999999</v>
      </c>
    </row>
    <row r="49" spans="14:15">
      <c r="N49">
        <v>149.302000226453</v>
      </c>
      <c r="O49">
        <v>0.14899999999999999</v>
      </c>
    </row>
    <row r="50" spans="14:15">
      <c r="N50">
        <v>149.52600009273701</v>
      </c>
      <c r="O50">
        <v>0.14899999999999999</v>
      </c>
    </row>
    <row r="51" spans="14:15">
      <c r="N51">
        <v>149.68100013211401</v>
      </c>
      <c r="O51">
        <v>0.14899999999999999</v>
      </c>
    </row>
    <row r="52" spans="14:15">
      <c r="N52">
        <v>159.127000370063</v>
      </c>
      <c r="O52">
        <v>0.19900000000000001</v>
      </c>
    </row>
    <row r="53" spans="14:15">
      <c r="N53">
        <v>159.24599992577001</v>
      </c>
      <c r="O53">
        <v>0.19900000000000001</v>
      </c>
    </row>
    <row r="54" spans="14:15">
      <c r="N54">
        <v>162.40600026212601</v>
      </c>
      <c r="O54">
        <v>0.19900000000000001</v>
      </c>
    </row>
    <row r="55" spans="14:15">
      <c r="N55">
        <v>162.52599998842899</v>
      </c>
      <c r="O55">
        <v>0.19900000000000001</v>
      </c>
    </row>
    <row r="56" spans="14:15">
      <c r="N56">
        <v>165.68200027104501</v>
      </c>
      <c r="O56">
        <v>0.19900000000000001</v>
      </c>
    </row>
    <row r="57" spans="14:15">
      <c r="N57">
        <v>165.80100045539399</v>
      </c>
      <c r="O57">
        <v>0.19900000000000001</v>
      </c>
    </row>
    <row r="58" spans="14:15">
      <c r="N58">
        <v>168.96699992939801</v>
      </c>
      <c r="O58">
        <v>0.19900000000000001</v>
      </c>
    </row>
    <row r="59" spans="14:15">
      <c r="N59">
        <v>169.22600010875601</v>
      </c>
      <c r="O59">
        <v>0.19900000000000001</v>
      </c>
    </row>
    <row r="60" spans="14:15">
      <c r="N60">
        <v>170.36100011318899</v>
      </c>
      <c r="O60">
        <v>0.19900000000000001</v>
      </c>
    </row>
    <row r="61" spans="14:15">
      <c r="N61">
        <v>173.536000493914</v>
      </c>
      <c r="O61">
        <v>0.249</v>
      </c>
    </row>
    <row r="62" spans="14:15">
      <c r="N62">
        <v>176.91199996042999</v>
      </c>
      <c r="O62">
        <v>0.249</v>
      </c>
    </row>
    <row r="63" spans="14:15">
      <c r="N63">
        <v>180.18700042739499</v>
      </c>
      <c r="O63">
        <v>0.249</v>
      </c>
    </row>
    <row r="64" spans="14:15">
      <c r="N64">
        <v>183.46700049005401</v>
      </c>
      <c r="O64">
        <v>0.249</v>
      </c>
    </row>
    <row r="65" spans="14:15">
      <c r="N65">
        <v>193.386000324972</v>
      </c>
      <c r="O65">
        <v>0.29899999999999999</v>
      </c>
    </row>
    <row r="66" spans="14:15">
      <c r="N66">
        <v>193.51100027561199</v>
      </c>
      <c r="O66">
        <v>0.29799999999999999</v>
      </c>
    </row>
    <row r="67" spans="14:15">
      <c r="N67">
        <v>193.66100009065099</v>
      </c>
      <c r="O67">
        <v>0.29799999999999999</v>
      </c>
    </row>
    <row r="68" spans="14:15">
      <c r="N68">
        <v>193.80600030999599</v>
      </c>
      <c r="O68">
        <v>0.29899999999999999</v>
      </c>
    </row>
    <row r="69" spans="14:15">
      <c r="N69">
        <v>193.97100016940399</v>
      </c>
      <c r="O69">
        <v>0.29899999999999999</v>
      </c>
    </row>
    <row r="70" spans="14:15">
      <c r="N70">
        <v>206.16100018378299</v>
      </c>
      <c r="O70">
        <v>0.29899999999999999</v>
      </c>
    </row>
    <row r="71" spans="14:15">
      <c r="N71">
        <v>206.295999954455</v>
      </c>
      <c r="O71">
        <v>0.29899999999999999</v>
      </c>
    </row>
    <row r="72" spans="14:15">
      <c r="N72">
        <v>209.45600029081101</v>
      </c>
      <c r="O72">
        <v>0.29899999999999999</v>
      </c>
    </row>
    <row r="73" spans="14:15">
      <c r="N73">
        <v>209.57600001711401</v>
      </c>
      <c r="O73">
        <v>0.29899999999999999</v>
      </c>
    </row>
    <row r="74" spans="14:15">
      <c r="N74">
        <v>213.402000186034</v>
      </c>
      <c r="O74">
        <v>0.34899999999999998</v>
      </c>
    </row>
    <row r="75" spans="14:15">
      <c r="N75">
        <v>213.51100055035201</v>
      </c>
      <c r="O75">
        <v>0.34899999999999998</v>
      </c>
    </row>
    <row r="76" spans="14:15">
      <c r="N76">
        <v>216.67800019495201</v>
      </c>
      <c r="O76">
        <v>0.34899999999999998</v>
      </c>
    </row>
    <row r="77" spans="14:15">
      <c r="N77">
        <v>222.91200002655401</v>
      </c>
      <c r="O77">
        <v>0.34799999999999998</v>
      </c>
    </row>
    <row r="78" spans="14:15">
      <c r="N78">
        <v>226.041000103578</v>
      </c>
      <c r="O78">
        <v>0.34899999999999998</v>
      </c>
    </row>
    <row r="79" spans="14:15">
      <c r="N79">
        <v>226.146000414155</v>
      </c>
      <c r="O79">
        <v>0.34899999999999998</v>
      </c>
    </row>
    <row r="80" spans="14:15">
      <c r="N80">
        <v>226.30600004922599</v>
      </c>
      <c r="O80">
        <v>0.34799999999999998</v>
      </c>
    </row>
    <row r="81" spans="14:15">
      <c r="N81">
        <v>226.48100035730701</v>
      </c>
      <c r="O81">
        <v>0.34899999999999998</v>
      </c>
    </row>
    <row r="82" spans="14:15">
      <c r="N82">
        <v>226.61100053228401</v>
      </c>
      <c r="O82">
        <v>0.34899999999999998</v>
      </c>
    </row>
    <row r="83" spans="14:15">
      <c r="N83">
        <v>229.786000284366</v>
      </c>
      <c r="O83">
        <v>0.34899999999999998</v>
      </c>
    </row>
    <row r="84" spans="14:15">
      <c r="N84">
        <v>229.890999966301</v>
      </c>
      <c r="O84">
        <v>0.34899999999999998</v>
      </c>
    </row>
    <row r="85" spans="14:15">
      <c r="N85">
        <v>230.046000005677</v>
      </c>
      <c r="O85">
        <v>0.34799999999999998</v>
      </c>
    </row>
    <row r="86" spans="14:15">
      <c r="N86">
        <v>233.416000334546</v>
      </c>
      <c r="O86">
        <v>0.39800000000000002</v>
      </c>
    </row>
    <row r="87" spans="14:15">
      <c r="N87">
        <v>239.65200050734001</v>
      </c>
      <c r="O87">
        <v>0.39900000000000002</v>
      </c>
    </row>
    <row r="88" spans="14:15">
      <c r="N88">
        <v>242.77700053062301</v>
      </c>
      <c r="O88">
        <v>0.39900000000000002</v>
      </c>
    </row>
    <row r="89" spans="14:15">
      <c r="N89">
        <v>242.88600026629899</v>
      </c>
      <c r="O89">
        <v>0.39800000000000002</v>
      </c>
    </row>
    <row r="90" spans="14:15">
      <c r="N90">
        <v>246.06200018897701</v>
      </c>
      <c r="O90">
        <v>0.39900000000000002</v>
      </c>
    </row>
    <row r="91" spans="14:15">
      <c r="N91">
        <v>246.18100037332599</v>
      </c>
      <c r="O91">
        <v>0.39900000000000002</v>
      </c>
    </row>
    <row r="92" spans="14:15">
      <c r="N92">
        <v>249.32600003667201</v>
      </c>
      <c r="O92">
        <v>0.39900000000000002</v>
      </c>
    </row>
    <row r="93" spans="14:15">
      <c r="N93">
        <v>255.75599998701401</v>
      </c>
      <c r="O93">
        <v>0.44800000000000001</v>
      </c>
    </row>
    <row r="94" spans="14:15">
      <c r="N94">
        <v>255.861000297591</v>
      </c>
      <c r="O94">
        <v>0.44800000000000001</v>
      </c>
    </row>
    <row r="95" spans="14:15">
      <c r="N95">
        <v>259.14200053084602</v>
      </c>
      <c r="O95">
        <v>0.45</v>
      </c>
    </row>
    <row r="96" spans="14:15">
      <c r="N96">
        <v>259.31600003968902</v>
      </c>
      <c r="O96">
        <v>0.44900000000000001</v>
      </c>
    </row>
    <row r="97" spans="14:15">
      <c r="N97">
        <v>262.46200050227299</v>
      </c>
      <c r="O97">
        <v>0.44800000000000001</v>
      </c>
    </row>
    <row r="98" spans="14:15">
      <c r="N98">
        <v>262.587000452913</v>
      </c>
      <c r="O98">
        <v>0.44900000000000001</v>
      </c>
    </row>
    <row r="99" spans="14:15">
      <c r="N99">
        <v>268.746000062674</v>
      </c>
      <c r="O99">
        <v>0.44900000000000001</v>
      </c>
    </row>
    <row r="100" spans="14:15">
      <c r="N100">
        <v>268.85599996894598</v>
      </c>
      <c r="O100">
        <v>0.44900000000000001</v>
      </c>
    </row>
    <row r="101" spans="14:15">
      <c r="N101">
        <v>268.97600032389198</v>
      </c>
      <c r="O101">
        <v>0.44800000000000001</v>
      </c>
    </row>
    <row r="102" spans="14:15">
      <c r="N102">
        <v>269.12600013893098</v>
      </c>
      <c r="O102">
        <v>0.44700000000000001</v>
      </c>
    </row>
    <row r="103" spans="14:15">
      <c r="N103">
        <v>272.41600002162198</v>
      </c>
      <c r="O103">
        <v>0.44800000000000001</v>
      </c>
    </row>
    <row r="104" spans="14:15">
      <c r="N104">
        <v>275.60299993492703</v>
      </c>
      <c r="O104">
        <v>0.45</v>
      </c>
    </row>
    <row r="105" spans="14:15">
      <c r="N105">
        <v>276.17100002244098</v>
      </c>
      <c r="O105">
        <v>0.44900000000000001</v>
      </c>
    </row>
    <row r="106" spans="14:15">
      <c r="N106">
        <v>306.72700004652103</v>
      </c>
      <c r="O106">
        <v>0.44700000000000001</v>
      </c>
    </row>
    <row r="107" spans="14:15">
      <c r="N107">
        <v>309.99700028914998</v>
      </c>
      <c r="O107">
        <v>0.44700000000000001</v>
      </c>
    </row>
    <row r="108" spans="14:15">
      <c r="N108">
        <v>316.18100039195298</v>
      </c>
      <c r="O108">
        <v>0.44700000000000001</v>
      </c>
    </row>
    <row r="109" spans="14:15">
      <c r="N109">
        <v>316.32599998265499</v>
      </c>
      <c r="O109">
        <v>0.44600000000000001</v>
      </c>
    </row>
    <row r="110" spans="14:15">
      <c r="N110">
        <v>316.55100001953502</v>
      </c>
      <c r="O110">
        <v>0.44600000000000001</v>
      </c>
    </row>
    <row r="111" spans="14:15">
      <c r="N111">
        <v>316.70600005891202</v>
      </c>
      <c r="O111">
        <v>0.44700000000000001</v>
      </c>
    </row>
    <row r="112" spans="14:15">
      <c r="N112">
        <v>319.87099999096199</v>
      </c>
      <c r="O112">
        <v>0.45</v>
      </c>
    </row>
    <row r="113" spans="14:18">
      <c r="N113">
        <v>322.997000184841</v>
      </c>
      <c r="O113">
        <v>0.44800000000000001</v>
      </c>
    </row>
    <row r="114" spans="14:18">
      <c r="N114">
        <v>323.256000364199</v>
      </c>
      <c r="O114">
        <v>0.44900000000000001</v>
      </c>
    </row>
    <row r="115" spans="14:18">
      <c r="N115">
        <v>329.43699995521501</v>
      </c>
      <c r="O115">
        <v>0.45100000000000001</v>
      </c>
      <c r="Q115">
        <v>1.1599999999999999</v>
      </c>
      <c r="R115">
        <f>X115/Q115</f>
        <v>0</v>
      </c>
    </row>
    <row r="116" spans="14:18">
      <c r="N116">
        <v>329.54100009519601</v>
      </c>
      <c r="O116">
        <v>0.45100000000000001</v>
      </c>
      <c r="Q116">
        <v>1.26</v>
      </c>
      <c r="R116">
        <f>X116/Q116</f>
        <v>0</v>
      </c>
    </row>
    <row r="117" spans="14:18">
      <c r="N117">
        <v>329.67600049450999</v>
      </c>
      <c r="O117">
        <v>0.44700000000000001</v>
      </c>
    </row>
    <row r="118" spans="14:18">
      <c r="N118">
        <v>335.93600036110701</v>
      </c>
      <c r="O118">
        <v>0.45</v>
      </c>
    </row>
    <row r="119" spans="14:18">
      <c r="N119">
        <v>339.16600006632501</v>
      </c>
      <c r="O119">
        <v>0.44700000000000001</v>
      </c>
    </row>
    <row r="120" spans="14:18">
      <c r="N120">
        <v>342.33600022271298</v>
      </c>
      <c r="O120">
        <v>0.44900000000000001</v>
      </c>
    </row>
    <row r="121" spans="14:18">
      <c r="N121">
        <v>345.61700045596803</v>
      </c>
      <c r="O121">
        <v>0.44700000000000001</v>
      </c>
    </row>
    <row r="122" spans="14:18">
      <c r="N122">
        <v>345.916000544094</v>
      </c>
      <c r="O122">
        <v>0.44900000000000001</v>
      </c>
    </row>
    <row r="123" spans="14:18">
      <c r="N123">
        <v>358.059000084177</v>
      </c>
      <c r="O123">
        <v>0.44600000000000001</v>
      </c>
    </row>
    <row r="124" spans="14:18">
      <c r="N124">
        <v>358.20300013292598</v>
      </c>
      <c r="O124">
        <v>0.44900000000000001</v>
      </c>
    </row>
    <row r="125" spans="14:18">
      <c r="N125">
        <v>364.38399972394097</v>
      </c>
      <c r="O125">
        <v>0.44800000000000001</v>
      </c>
    </row>
    <row r="126" spans="14:18">
      <c r="N126">
        <v>364.52300017699599</v>
      </c>
      <c r="O126">
        <v>0.44700000000000001</v>
      </c>
    </row>
    <row r="127" spans="14:18">
      <c r="N127">
        <v>376.79899977520103</v>
      </c>
      <c r="O127">
        <v>0.44700000000000001</v>
      </c>
    </row>
    <row r="128" spans="14:18">
      <c r="N128">
        <v>383.05400004610402</v>
      </c>
      <c r="O128">
        <v>0.44700000000000001</v>
      </c>
    </row>
    <row r="129" spans="14:15">
      <c r="N129">
        <v>386.17299967445399</v>
      </c>
      <c r="O129">
        <v>0.44800000000000001</v>
      </c>
    </row>
    <row r="130" spans="14:15">
      <c r="N130">
        <v>392.41400007158501</v>
      </c>
      <c r="O130">
        <v>0.44800000000000001</v>
      </c>
    </row>
    <row r="131" spans="14:15">
      <c r="N131">
        <v>392.53299962729199</v>
      </c>
      <c r="O131">
        <v>0.44900000000000001</v>
      </c>
    </row>
    <row r="132" spans="14:15">
      <c r="N132">
        <v>395.80400004051597</v>
      </c>
      <c r="O132">
        <v>0.44800000000000001</v>
      </c>
    </row>
    <row r="133" spans="14:15">
      <c r="N133">
        <v>395.95799990929697</v>
      </c>
      <c r="O133">
        <v>0.44800000000000001</v>
      </c>
    </row>
    <row r="134" spans="14:15">
      <c r="N134">
        <v>396.11299994867301</v>
      </c>
      <c r="O134">
        <v>0.44700000000000001</v>
      </c>
    </row>
    <row r="135" spans="14:15">
      <c r="N135">
        <v>411.32399984635401</v>
      </c>
      <c r="O135">
        <v>0.44700000000000001</v>
      </c>
    </row>
    <row r="136" spans="14:15">
      <c r="N136">
        <v>414.677999960259</v>
      </c>
      <c r="O136">
        <v>0.44700000000000001</v>
      </c>
    </row>
    <row r="137" spans="14:15">
      <c r="N137">
        <v>417.84299989230902</v>
      </c>
      <c r="O137">
        <v>0.44800000000000001</v>
      </c>
    </row>
    <row r="138" spans="14:15">
      <c r="N138">
        <v>423.98899979889399</v>
      </c>
      <c r="O138">
        <v>0.44800000000000001</v>
      </c>
    </row>
    <row r="139" spans="14:15">
      <c r="N139">
        <v>427.31399999465799</v>
      </c>
      <c r="O139">
        <v>0.44800000000000001</v>
      </c>
    </row>
    <row r="140" spans="14:15">
      <c r="N140">
        <v>427.46799986343802</v>
      </c>
      <c r="O140">
        <v>0.44700000000000001</v>
      </c>
    </row>
    <row r="141" spans="14:15">
      <c r="N141">
        <v>430.64900001045299</v>
      </c>
      <c r="O141">
        <v>0.44700000000000001</v>
      </c>
    </row>
    <row r="142" spans="14:15">
      <c r="N142">
        <v>430.91299978550501</v>
      </c>
      <c r="O142">
        <v>0.45</v>
      </c>
    </row>
    <row r="143" spans="14:15">
      <c r="N143">
        <v>431.05299978051301</v>
      </c>
      <c r="O143">
        <v>0.44800000000000001</v>
      </c>
    </row>
    <row r="144" spans="14:15">
      <c r="N144">
        <v>437.33800014015299</v>
      </c>
      <c r="O144">
        <v>0.44800000000000001</v>
      </c>
    </row>
    <row r="145" spans="14:18">
      <c r="N145">
        <v>440.46399970538903</v>
      </c>
      <c r="O145">
        <v>0.44800000000000001</v>
      </c>
    </row>
    <row r="146" spans="14:18">
      <c r="N146">
        <v>440.57300006970797</v>
      </c>
      <c r="O146">
        <v>0.44800000000000001</v>
      </c>
    </row>
    <row r="147" spans="14:18">
      <c r="N147">
        <v>446.78899997379602</v>
      </c>
      <c r="O147">
        <v>0.44700000000000001</v>
      </c>
      <c r="Q147">
        <v>1.56</v>
      </c>
      <c r="R147">
        <f>X147/Q147</f>
        <v>0</v>
      </c>
    </row>
    <row r="148" spans="14:18">
      <c r="N148">
        <v>452.988999662921</v>
      </c>
      <c r="O148">
        <v>0.45100000000000001</v>
      </c>
      <c r="Q148">
        <v>1.65</v>
      </c>
      <c r="R148">
        <f>X148/Q148</f>
        <v>0</v>
      </c>
    </row>
    <row r="149" spans="14:18">
      <c r="N149">
        <v>453.20799993351102</v>
      </c>
      <c r="O149">
        <v>0.44900000000000001</v>
      </c>
    </row>
    <row r="150" spans="14:18">
      <c r="N150">
        <v>453.362999972887</v>
      </c>
      <c r="O150">
        <v>0.44900000000000001</v>
      </c>
    </row>
    <row r="151" spans="14:18">
      <c r="N151">
        <v>462.55400008522003</v>
      </c>
      <c r="O151">
        <v>0.44700000000000001</v>
      </c>
    </row>
    <row r="152" spans="14:18">
      <c r="N152">
        <v>465.93799965921801</v>
      </c>
      <c r="O152">
        <v>0.44900000000000001</v>
      </c>
    </row>
    <row r="153" spans="14:18">
      <c r="N153">
        <v>466.15800010040402</v>
      </c>
      <c r="O153">
        <v>0.45</v>
      </c>
    </row>
    <row r="154" spans="14:18">
      <c r="N154">
        <v>469.32300003245501</v>
      </c>
      <c r="O154">
        <v>0.44600000000000001</v>
      </c>
    </row>
    <row r="155" spans="14:18">
      <c r="N155">
        <v>472.55900013260498</v>
      </c>
      <c r="O155">
        <v>0.44700000000000001</v>
      </c>
    </row>
    <row r="156" spans="14:18">
      <c r="N156">
        <v>472.707999777049</v>
      </c>
      <c r="O156">
        <v>0.44800000000000001</v>
      </c>
    </row>
    <row r="157" spans="14:18">
      <c r="N157">
        <v>476.01399987470398</v>
      </c>
      <c r="O157">
        <v>0.44900000000000001</v>
      </c>
    </row>
    <row r="158" spans="14:18">
      <c r="N158">
        <v>479.26399984862701</v>
      </c>
      <c r="O158">
        <v>0.44800000000000001</v>
      </c>
    </row>
    <row r="159" spans="14:18">
      <c r="N159">
        <v>482.53899968694901</v>
      </c>
      <c r="O159">
        <v>0.44800000000000001</v>
      </c>
    </row>
    <row r="160" spans="14:18">
      <c r="N160">
        <v>485.703999619</v>
      </c>
      <c r="O160">
        <v>0.45100000000000001</v>
      </c>
    </row>
    <row r="161" spans="14:15">
      <c r="N161">
        <v>485.972999618389</v>
      </c>
      <c r="O161">
        <v>0.44800000000000001</v>
      </c>
    </row>
    <row r="162" spans="14:15">
      <c r="N162">
        <v>492.25399992428697</v>
      </c>
      <c r="O162">
        <v>0.44900000000000001</v>
      </c>
    </row>
    <row r="163" spans="14:15">
      <c r="N163">
        <v>492.37300010863697</v>
      </c>
      <c r="O163">
        <v>0.44700000000000001</v>
      </c>
    </row>
    <row r="164" spans="14:15">
      <c r="N164">
        <v>495.64599960576697</v>
      </c>
      <c r="O164">
        <v>0.44900000000000001</v>
      </c>
    </row>
    <row r="165" spans="14:15">
      <c r="N165">
        <v>498.80899982526898</v>
      </c>
      <c r="O165">
        <v>0.44900000000000001</v>
      </c>
    </row>
    <row r="166" spans="14:15">
      <c r="N166">
        <v>501.94399966858299</v>
      </c>
      <c r="O166">
        <v>0.44900000000000001</v>
      </c>
    </row>
    <row r="167" spans="14:15">
      <c r="N167">
        <v>502.19300002790999</v>
      </c>
      <c r="O167">
        <v>0.44700000000000001</v>
      </c>
    </row>
    <row r="168" spans="14:15">
      <c r="N168">
        <v>511.37899991590501</v>
      </c>
      <c r="O168">
        <v>0.44800000000000001</v>
      </c>
    </row>
    <row r="169" spans="14:15">
      <c r="N169">
        <v>514.56400011666096</v>
      </c>
      <c r="O169">
        <v>0.44700000000000001</v>
      </c>
    </row>
    <row r="177" spans="17:18">
      <c r="Q177">
        <v>2.04</v>
      </c>
      <c r="R177">
        <f>X177/Q177</f>
        <v>0</v>
      </c>
    </row>
    <row r="178" spans="17:18">
      <c r="Q178">
        <v>1.95</v>
      </c>
      <c r="R178">
        <f>X178/Q178</f>
        <v>0</v>
      </c>
    </row>
    <row r="208" spans="17:18">
      <c r="Q208">
        <v>2.4300000000000002</v>
      </c>
      <c r="R208">
        <f>X208/Q208</f>
        <v>0</v>
      </c>
    </row>
    <row r="209" spans="17:18">
      <c r="Q209">
        <v>2.33</v>
      </c>
      <c r="R209">
        <f>X209/Q209</f>
        <v>0</v>
      </c>
    </row>
    <row r="238" spans="17:18">
      <c r="Q238">
        <v>2.72</v>
      </c>
      <c r="R238">
        <f>X238/Q238</f>
        <v>0</v>
      </c>
    </row>
    <row r="239" spans="17:18">
      <c r="Q239">
        <v>2.82</v>
      </c>
      <c r="R239">
        <f>X239/Q239</f>
        <v>0</v>
      </c>
    </row>
    <row r="270" spans="17:18">
      <c r="Q270">
        <v>3.21</v>
      </c>
      <c r="R270">
        <f>X270/Q270</f>
        <v>0</v>
      </c>
    </row>
    <row r="271" spans="17:18">
      <c r="Q271">
        <v>3.12</v>
      </c>
      <c r="R271">
        <f>X271/Q271</f>
        <v>0</v>
      </c>
    </row>
    <row r="300" spans="17:18">
      <c r="Q300">
        <v>3.6</v>
      </c>
      <c r="R300">
        <f>X300/Q300</f>
        <v>0</v>
      </c>
    </row>
    <row r="301" spans="17:18">
      <c r="Q301">
        <v>3.49</v>
      </c>
      <c r="R301">
        <f>X301/Q301</f>
        <v>0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3"/>
  <sheetViews>
    <sheetView topLeftCell="A11" workbookViewId="0">
      <selection activeCell="E34" sqref="E34"/>
    </sheetView>
  </sheetViews>
  <sheetFormatPr defaultRowHeight="15"/>
  <cols>
    <col min="5" max="5" width="17.5703125" customWidth="1"/>
  </cols>
  <sheetData>
    <row r="1" spans="1:13">
      <c r="B1" s="32" t="s">
        <v>52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>
      <c r="B3" s="34" t="s">
        <v>53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7" spans="1:13">
      <c r="B7" t="s">
        <v>54</v>
      </c>
      <c r="C7" t="s">
        <v>55</v>
      </c>
      <c r="D7" t="s">
        <v>102</v>
      </c>
      <c r="E7" t="s">
        <v>60</v>
      </c>
      <c r="F7" t="s">
        <v>59</v>
      </c>
      <c r="H7" t="s">
        <v>56</v>
      </c>
      <c r="I7" t="s">
        <v>57</v>
      </c>
      <c r="J7" t="s">
        <v>58</v>
      </c>
      <c r="L7" t="s">
        <v>103</v>
      </c>
    </row>
    <row r="8" spans="1:13">
      <c r="A8" s="32">
        <v>1</v>
      </c>
      <c r="B8">
        <v>205</v>
      </c>
      <c r="C8">
        <v>2.4E-2</v>
      </c>
      <c r="E8">
        <v>5</v>
      </c>
      <c r="F8">
        <f>B8*C8</f>
        <v>4.92</v>
      </c>
      <c r="H8">
        <v>4.96</v>
      </c>
      <c r="I8">
        <v>0.35</v>
      </c>
      <c r="J8">
        <f>H8*I8</f>
        <v>1.736</v>
      </c>
      <c r="L8">
        <f>J8/E8</f>
        <v>0.34720000000000001</v>
      </c>
    </row>
    <row r="9" spans="1:13">
      <c r="A9" s="32"/>
    </row>
    <row r="10" spans="1:13">
      <c r="A10" s="32">
        <v>2</v>
      </c>
      <c r="B10">
        <v>205</v>
      </c>
      <c r="C10">
        <v>1.7000000000000001E-2</v>
      </c>
      <c r="E10">
        <v>3</v>
      </c>
      <c r="F10">
        <f>B10*C10</f>
        <v>3.4850000000000003</v>
      </c>
      <c r="H10">
        <v>5.44</v>
      </c>
      <c r="I10">
        <v>0.2</v>
      </c>
      <c r="J10">
        <f>H10*I10</f>
        <v>1.0880000000000001</v>
      </c>
      <c r="L10">
        <f>J10/F10</f>
        <v>0.31219512195121951</v>
      </c>
    </row>
    <row r="11" spans="1:13">
      <c r="A11" s="32"/>
    </row>
    <row r="12" spans="1:13">
      <c r="A12" s="32">
        <v>3</v>
      </c>
      <c r="B12">
        <v>204</v>
      </c>
      <c r="C12">
        <v>4.0000000000000001E-3</v>
      </c>
      <c r="E12">
        <v>0</v>
      </c>
      <c r="H12">
        <v>6</v>
      </c>
      <c r="I12">
        <v>0</v>
      </c>
      <c r="J12">
        <v>0</v>
      </c>
    </row>
    <row r="13" spans="1:13">
      <c r="A13" s="32"/>
    </row>
    <row r="16" spans="1:13" ht="39" customHeight="1">
      <c r="B16" s="31" t="s">
        <v>106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33" spans="2:6">
      <c r="B33" t="s">
        <v>61</v>
      </c>
      <c r="E33">
        <f>20/7</f>
        <v>2.8571428571428572</v>
      </c>
      <c r="F33" t="s">
        <v>62</v>
      </c>
    </row>
  </sheetData>
  <mergeCells count="6">
    <mergeCell ref="B16:M16"/>
    <mergeCell ref="B1:M1"/>
    <mergeCell ref="B3:M4"/>
    <mergeCell ref="A8:A9"/>
    <mergeCell ref="A10:A11"/>
    <mergeCell ref="A12:A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Ripple Test</vt:lpstr>
      <vt:lpstr>LoadRegulation</vt:lpstr>
      <vt:lpstr>AC Input meas.</vt:lpstr>
      <vt:lpstr>LoadRegulation!Current_readings_0to500ma_50mastep.</vt:lpstr>
      <vt:lpstr>LoadRegulation!Pwr_Voltage_Res_readings.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2013-04-07T13:20:22Z</dcterms:modified>
</cp:coreProperties>
</file>