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\Desktop\"/>
    </mc:Choice>
  </mc:AlternateContent>
  <bookViews>
    <workbookView xWindow="0" yWindow="0" windowWidth="7470" windowHeight="2760" firstSheet="3" activeTab="8"/>
  </bookViews>
  <sheets>
    <sheet name="Sheet1" sheetId="1" r:id="rId1"/>
    <sheet name="MATHEMATICAL" sheetId="2" r:id="rId2"/>
    <sheet name="ADVANCED STATISTICAL" sheetId="4" r:id="rId3"/>
    <sheet name="Sheet3" sheetId="3" r:id="rId4"/>
    <sheet name="Sheet5" sheetId="5" r:id="rId5"/>
    <sheet name="STATISTICAL" sheetId="6" r:id="rId6"/>
    <sheet name="IF" sheetId="7" r:id="rId7"/>
    <sheet name="nested if" sheetId="9" r:id="rId8"/>
    <sheet name="AND" sheetId="10" r:id="rId9"/>
    <sheet name="LOGICAL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0" l="1"/>
  <c r="I8" i="10"/>
  <c r="I9" i="10"/>
  <c r="I10" i="10"/>
  <c r="I11" i="10"/>
  <c r="I12" i="10"/>
  <c r="I13" i="10"/>
  <c r="I14" i="10"/>
  <c r="P3" i="10"/>
  <c r="F16" i="7" l="1"/>
  <c r="E16" i="7"/>
  <c r="F4" i="7"/>
  <c r="C16" i="7"/>
  <c r="F15" i="7"/>
  <c r="E15" i="7"/>
  <c r="C15" i="7"/>
  <c r="E14" i="7"/>
  <c r="F14" i="7"/>
  <c r="E13" i="7"/>
  <c r="E12" i="7"/>
  <c r="F11" i="7"/>
  <c r="E11" i="7"/>
  <c r="C11" i="7"/>
  <c r="E10" i="7"/>
  <c r="G7" i="11"/>
  <c r="I11" i="11"/>
  <c r="G10" i="11"/>
  <c r="I12" i="11"/>
  <c r="G12" i="11"/>
  <c r="G11" i="11"/>
  <c r="I10" i="11"/>
  <c r="I9" i="11"/>
  <c r="I8" i="11"/>
  <c r="I7" i="11"/>
  <c r="H22" i="4"/>
  <c r="F20" i="4"/>
  <c r="D22" i="4"/>
  <c r="J17" i="4"/>
  <c r="F17" i="4"/>
  <c r="H15" i="4"/>
  <c r="J15" i="4"/>
  <c r="F15" i="4"/>
  <c r="E11" i="4"/>
  <c r="I12" i="6"/>
  <c r="D12" i="6"/>
  <c r="E9" i="4"/>
  <c r="E7" i="4"/>
  <c r="E5" i="4"/>
  <c r="M14" i="6"/>
  <c r="M15" i="6"/>
  <c r="K12" i="6"/>
  <c r="F7" i="6"/>
  <c r="G23" i="3"/>
  <c r="G22" i="3"/>
  <c r="E21" i="3"/>
  <c r="I22" i="2"/>
  <c r="P23" i="2"/>
  <c r="O20" i="2"/>
  <c r="I25" i="2"/>
  <c r="I24" i="2"/>
  <c r="J23" i="2"/>
  <c r="G24" i="2"/>
  <c r="G22" i="2"/>
  <c r="M20" i="2"/>
  <c r="F16" i="2"/>
  <c r="F15" i="2"/>
  <c r="P16" i="2"/>
  <c r="N15" i="2"/>
  <c r="M9" i="2"/>
  <c r="M11" i="2"/>
  <c r="O12" i="2"/>
  <c r="D22" i="2"/>
  <c r="C22" i="2"/>
  <c r="H16" i="2"/>
  <c r="J16" i="2"/>
  <c r="I17" i="2"/>
  <c r="I8" i="9" l="1"/>
  <c r="C14" i="7"/>
  <c r="G9" i="11"/>
  <c r="G8" i="11"/>
  <c r="C10" i="7"/>
  <c r="H17" i="4"/>
  <c r="I20" i="4"/>
  <c r="K17" i="6"/>
  <c r="K15" i="6"/>
  <c r="F18" i="6"/>
  <c r="F15" i="6"/>
  <c r="F9" i="6"/>
  <c r="L25" i="2"/>
  <c r="L24" i="2"/>
  <c r="I27" i="2"/>
  <c r="I26" i="2"/>
  <c r="I23" i="2"/>
  <c r="L21" i="2"/>
  <c r="K11" i="2"/>
  <c r="E16" i="3" l="1"/>
  <c r="E15" i="3"/>
  <c r="C12" i="7" l="1"/>
  <c r="I9" i="9" l="1"/>
  <c r="I10" i="9"/>
  <c r="I11" i="9"/>
  <c r="I12" i="9"/>
  <c r="I13" i="9"/>
  <c r="I14" i="9"/>
  <c r="I15" i="9"/>
  <c r="C13" i="7" l="1"/>
  <c r="L6" i="5" l="1"/>
  <c r="L7" i="5"/>
  <c r="L8" i="5"/>
  <c r="L9" i="5"/>
  <c r="L10" i="5"/>
  <c r="L11" i="5"/>
  <c r="L12" i="5"/>
  <c r="L13" i="5"/>
  <c r="L5" i="5"/>
  <c r="K6" i="5"/>
  <c r="K7" i="5"/>
  <c r="K8" i="5"/>
  <c r="K9" i="5"/>
  <c r="K10" i="5"/>
  <c r="K11" i="5"/>
  <c r="K12" i="5"/>
  <c r="K13" i="5"/>
  <c r="K5" i="5"/>
  <c r="J6" i="5"/>
  <c r="J7" i="5"/>
  <c r="J8" i="5"/>
  <c r="J9" i="5"/>
  <c r="J10" i="5"/>
  <c r="J11" i="5"/>
  <c r="J12" i="5"/>
  <c r="J13" i="5"/>
  <c r="J5" i="5"/>
  <c r="I8" i="5"/>
  <c r="I13" i="5"/>
  <c r="I6" i="5"/>
  <c r="I7" i="5"/>
  <c r="I9" i="5"/>
  <c r="I10" i="5"/>
  <c r="I11" i="5"/>
  <c r="I12" i="5"/>
  <c r="I5" i="5"/>
  <c r="H6" i="5"/>
  <c r="H7" i="5"/>
  <c r="H8" i="5"/>
  <c r="H9" i="5"/>
  <c r="H10" i="5"/>
  <c r="H11" i="5"/>
  <c r="H12" i="5"/>
  <c r="H13" i="5"/>
  <c r="H5" i="5"/>
  <c r="F20" i="6" l="1"/>
  <c r="F12" i="6"/>
  <c r="K18" i="2"/>
  <c r="J10" i="2"/>
  <c r="J11" i="2"/>
  <c r="J12" i="2"/>
  <c r="J13" i="2"/>
  <c r="J14" i="2"/>
  <c r="J15" i="2"/>
  <c r="J9" i="2"/>
  <c r="H22" i="6" l="1"/>
</calcChain>
</file>

<file path=xl/sharedStrings.xml><?xml version="1.0" encoding="utf-8"?>
<sst xmlns="http://schemas.openxmlformats.org/spreadsheetml/2006/main" count="207" uniqueCount="109">
  <si>
    <t>CONDITIONAL FORMATTING</t>
  </si>
  <si>
    <t>HIGHLIGHT CELL RULES</t>
  </si>
  <si>
    <t>CLEAR RULES</t>
  </si>
  <si>
    <t>NUMBERS</t>
  </si>
  <si>
    <t>TEXT</t>
  </si>
  <si>
    <t xml:space="preserve">DATES </t>
  </si>
  <si>
    <t>MON</t>
  </si>
  <si>
    <t>TUE</t>
  </si>
  <si>
    <t>WED</t>
  </si>
  <si>
    <t>THU</t>
  </si>
  <si>
    <t>FRI</t>
  </si>
  <si>
    <t>SAT</t>
  </si>
  <si>
    <t>SUN</t>
  </si>
  <si>
    <t>MATHEMATICAL FUNCTIONS</t>
  </si>
  <si>
    <t>SUM</t>
  </si>
  <si>
    <t>SQRT</t>
  </si>
  <si>
    <t>ABS</t>
  </si>
  <si>
    <t>INT</t>
  </si>
  <si>
    <t>ROUND</t>
  </si>
  <si>
    <t>FUNCTIONS IN EXCEL</t>
  </si>
  <si>
    <t>DAYS</t>
  </si>
  <si>
    <t>SUM OF NUMBERS LESS THAN 50</t>
  </si>
  <si>
    <t>SUM OF NUMBERS AGAINST MON</t>
  </si>
  <si>
    <t>COUNT OF NUMBERS LESS THAN 50</t>
  </si>
  <si>
    <t>AVERAGE OF NUMBERS LESS THAN 50</t>
  </si>
  <si>
    <t>NAME</t>
  </si>
  <si>
    <t>JOHN</t>
  </si>
  <si>
    <t>JOSEPH</t>
  </si>
  <si>
    <t>SAM</t>
  </si>
  <si>
    <t>NIKE</t>
  </si>
  <si>
    <t>MEXI</t>
  </si>
  <si>
    <t>SIMI</t>
  </si>
  <si>
    <t>NEENA</t>
  </si>
  <si>
    <t>LIMEY</t>
  </si>
  <si>
    <t>SUM OF NUMBERS BELONGING TO MON&amp;JOHN</t>
  </si>
  <si>
    <t>MATHS(OUT OF 100</t>
  </si>
  <si>
    <t>PHYSICS</t>
  </si>
  <si>
    <t>CHEMISTRY</t>
  </si>
  <si>
    <t>TOTAL(P+C+M)</t>
  </si>
  <si>
    <t>%AGE</t>
  </si>
  <si>
    <t>%PHYSICS</t>
  </si>
  <si>
    <t>%CHEMISTRY</t>
  </si>
  <si>
    <t>%MATHS</t>
  </si>
  <si>
    <t>EXAMPLE</t>
  </si>
  <si>
    <t>TOTAL MARKS OF 3 SUBJECT</t>
  </si>
  <si>
    <t>RELATIVE</t>
  </si>
  <si>
    <t>ABSOLUTE</t>
  </si>
  <si>
    <t>MIXED</t>
  </si>
  <si>
    <t>%PERCENTAGE</t>
  </si>
  <si>
    <t>AVERAGE</t>
  </si>
  <si>
    <t>MAX</t>
  </si>
  <si>
    <t>MIN</t>
  </si>
  <si>
    <t>COUNT</t>
  </si>
  <si>
    <t>COUNTA</t>
  </si>
  <si>
    <t>COUNTBLANK</t>
  </si>
  <si>
    <t>COUNTIF</t>
  </si>
  <si>
    <t>CSE</t>
  </si>
  <si>
    <t>MALE</t>
  </si>
  <si>
    <t>FEMALE</t>
  </si>
  <si>
    <t>`</t>
  </si>
  <si>
    <t>STATISTICAL FUNCTIONS</t>
  </si>
  <si>
    <t xml:space="preserve">TOTAL MARKS OF 3 SUBJECT </t>
  </si>
  <si>
    <t>%Chemistry</t>
  </si>
  <si>
    <t>L$18</t>
  </si>
  <si>
    <t>$L18</t>
  </si>
  <si>
    <t>mixed</t>
  </si>
  <si>
    <t>RELATIVE COL AB ROW</t>
  </si>
  <si>
    <t>ABSOLUTE COL RELATIVE ROW</t>
  </si>
  <si>
    <t>SALES1</t>
  </si>
  <si>
    <t>SALES2</t>
  </si>
  <si>
    <t>Ans as</t>
  </si>
  <si>
    <t>Formula</t>
  </si>
  <si>
    <t>TRUE,FALSE</t>
  </si>
  <si>
    <t>1,0</t>
  </si>
  <si>
    <t>Pass,Fail</t>
  </si>
  <si>
    <t>PASS,FAIL</t>
  </si>
  <si>
    <t>YES,NO</t>
  </si>
  <si>
    <t>today(),Today()+10</t>
  </si>
  <si>
    <t>B4+C4,0</t>
  </si>
  <si>
    <t>&lt;40</t>
  </si>
  <si>
    <t>&gt;40</t>
  </si>
  <si>
    <t>&gt;60</t>
  </si>
  <si>
    <t>FAIL</t>
  </si>
  <si>
    <t xml:space="preserve">PASS </t>
  </si>
  <si>
    <t>DISTINCTION</t>
  </si>
  <si>
    <t>MARKS</t>
  </si>
  <si>
    <t>RESULT</t>
  </si>
  <si>
    <t>CRITERIA1</t>
  </si>
  <si>
    <t>&lt;60</t>
  </si>
  <si>
    <t>&lt;100</t>
  </si>
  <si>
    <t>&gt;100</t>
  </si>
  <si>
    <t>PASS</t>
  </si>
  <si>
    <t>INVALID</t>
  </si>
  <si>
    <t>&gt;=0</t>
  </si>
  <si>
    <t>&lt;=100</t>
  </si>
  <si>
    <t>NO.</t>
  </si>
  <si>
    <t>LOGICAL FUNCTIONS</t>
  </si>
  <si>
    <t>DATA</t>
  </si>
  <si>
    <t>ONLY NUMBERS</t>
  </si>
  <si>
    <t>TEXT/NUMBER</t>
  </si>
  <si>
    <t>ABHI</t>
  </si>
  <si>
    <t>NESTED IF</t>
  </si>
  <si>
    <t>COUNT OF NUMBERS WHERE THEY HAVE JOHN AND MON</t>
  </si>
  <si>
    <t>AVERAGE OF NUMBERS BELONGING TO MON&amp;JOHN</t>
  </si>
  <si>
    <t>IF</t>
  </si>
  <si>
    <t>AND</t>
  </si>
  <si>
    <t>SUSHANT</t>
  </si>
  <si>
    <t>25=45</t>
  </si>
  <si>
    <t>25&lt;&gt;45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</si>
</sst>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2">
    <xf numFmtId="0" fontId="0" fillId="0" borderId="0" xfId="0"/>
    <xf numFmtId="0" fontId="3" fillId="4" borderId="0" xfId="0" applyFont="1" applyFill="1"/>
    <xf numFmtId="0" fontId="2" fillId="3" borderId="0" xfId="0" applyFont="1" applyFill="1"/>
    <xf numFmtId="14" fontId="0" fillId="0" borderId="0" xfId="0" applyNumberFormat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9" fontId="0" fillId="0" borderId="0" xfId="1" applyFont="1"/>
    <xf numFmtId="0" fontId="0" fillId="2" borderId="0" xfId="0" applyFill="1" applyAlignment="1">
      <alignment wrapText="1"/>
    </xf>
    <xf numFmtId="0" fontId="0" fillId="0" borderId="0" xfId="0" applyFill="1"/>
    <xf numFmtId="0" fontId="1" fillId="6" borderId="0" xfId="0" applyFont="1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0" fillId="15" borderId="0" xfId="0" applyFill="1"/>
    <xf numFmtId="0" fontId="8" fillId="14" borderId="0" xfId="0" applyFont="1" applyFill="1"/>
    <xf numFmtId="0" fontId="8" fillId="16" borderId="0" xfId="0" applyFont="1" applyFill="1"/>
    <xf numFmtId="0" fontId="0" fillId="0" borderId="0" xfId="0" applyAlignment="1"/>
    <xf numFmtId="0" fontId="0" fillId="10" borderId="0" xfId="0" applyFill="1" applyAlignment="1"/>
    <xf numFmtId="0" fontId="9" fillId="17" borderId="0" xfId="0" applyFont="1" applyFill="1"/>
    <xf numFmtId="0" fontId="10" fillId="0" borderId="0" xfId="0" applyFont="1"/>
    <xf numFmtId="0" fontId="2" fillId="16" borderId="0" xfId="0" applyFont="1" applyFill="1"/>
    <xf numFmtId="164" fontId="0" fillId="0" borderId="0" xfId="0" applyNumberFormat="1"/>
    <xf numFmtId="0" fontId="0" fillId="16" borderId="0" xfId="0" applyFill="1"/>
    <xf numFmtId="0" fontId="12" fillId="0" borderId="0" xfId="0" applyFont="1"/>
    <xf numFmtId="0" fontId="11" fillId="12" borderId="0" xfId="0" applyFont="1" applyFill="1"/>
    <xf numFmtId="0" fontId="0" fillId="18" borderId="0" xfId="0" applyFill="1"/>
    <xf numFmtId="0" fontId="2" fillId="0" borderId="0" xfId="0" applyFont="1"/>
    <xf numFmtId="0" fontId="13" fillId="12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12" fillId="12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4"/>
  <sheetViews>
    <sheetView workbookViewId="0">
      <selection activeCell="K13" sqref="K13"/>
    </sheetView>
  </sheetViews>
  <sheetFormatPr defaultRowHeight="15" x14ac:dyDescent="0.25"/>
  <cols>
    <col min="6" max="6" width="12.42578125" customWidth="1"/>
    <col min="8" max="8" width="25.5703125" customWidth="1"/>
    <col min="9" max="9" width="16.42578125" customWidth="1"/>
    <col min="10" max="10" width="20.42578125" customWidth="1"/>
    <col min="11" max="11" width="25.140625" customWidth="1"/>
  </cols>
  <sheetData>
    <row r="4" spans="1:11" x14ac:dyDescent="0.25">
      <c r="A4" s="33" t="s">
        <v>0</v>
      </c>
      <c r="B4" s="34"/>
      <c r="C4" s="34"/>
      <c r="D4" s="34"/>
      <c r="E4" s="34"/>
      <c r="F4" s="34"/>
    </row>
    <row r="5" spans="1:11" x14ac:dyDescent="0.25">
      <c r="A5" s="34"/>
      <c r="B5" s="34"/>
      <c r="C5" s="34"/>
      <c r="D5" s="34"/>
      <c r="E5" s="34"/>
      <c r="F5" s="34"/>
    </row>
    <row r="7" spans="1:11" ht="21" x14ac:dyDescent="0.35">
      <c r="A7" s="1" t="s">
        <v>1</v>
      </c>
      <c r="B7" s="1" t="s">
        <v>1</v>
      </c>
      <c r="C7" s="1" t="s">
        <v>1</v>
      </c>
      <c r="D7" s="1" t="s">
        <v>1</v>
      </c>
      <c r="H7" s="2" t="s">
        <v>3</v>
      </c>
      <c r="I7" s="2" t="s">
        <v>4</v>
      </c>
      <c r="J7" s="2" t="s">
        <v>5</v>
      </c>
      <c r="K7" s="2" t="s">
        <v>3</v>
      </c>
    </row>
    <row r="8" spans="1:11" ht="21" x14ac:dyDescent="0.35">
      <c r="A8" s="1"/>
      <c r="B8" s="1"/>
      <c r="C8" s="1"/>
      <c r="H8">
        <v>300</v>
      </c>
      <c r="I8" t="s">
        <v>6</v>
      </c>
      <c r="J8" s="3">
        <v>44056</v>
      </c>
      <c r="K8">
        <v>10</v>
      </c>
    </row>
    <row r="9" spans="1:11" ht="21" x14ac:dyDescent="0.35">
      <c r="A9" s="1" t="s">
        <v>2</v>
      </c>
      <c r="B9" s="1"/>
      <c r="C9" s="1"/>
      <c r="H9">
        <v>20</v>
      </c>
      <c r="I9" t="s">
        <v>7</v>
      </c>
      <c r="J9" s="3">
        <v>44059</v>
      </c>
      <c r="K9">
        <v>20</v>
      </c>
    </row>
    <row r="10" spans="1:11" x14ac:dyDescent="0.25">
      <c r="H10">
        <v>30</v>
      </c>
      <c r="I10" t="s">
        <v>8</v>
      </c>
      <c r="J10" s="3">
        <v>44060</v>
      </c>
      <c r="K10">
        <v>30</v>
      </c>
    </row>
    <row r="11" spans="1:11" x14ac:dyDescent="0.25">
      <c r="H11">
        <v>40</v>
      </c>
      <c r="I11" t="s">
        <v>9</v>
      </c>
      <c r="J11" s="3">
        <v>44061</v>
      </c>
      <c r="K11">
        <v>40</v>
      </c>
    </row>
    <row r="12" spans="1:11" x14ac:dyDescent="0.25">
      <c r="H12">
        <v>110</v>
      </c>
      <c r="I12" t="s">
        <v>10</v>
      </c>
      <c r="J12" s="3">
        <v>44062</v>
      </c>
      <c r="K12">
        <v>50</v>
      </c>
    </row>
    <row r="13" spans="1:11" x14ac:dyDescent="0.25">
      <c r="H13">
        <v>60</v>
      </c>
      <c r="I13" t="s">
        <v>11</v>
      </c>
      <c r="J13" s="3">
        <v>44063</v>
      </c>
      <c r="K13">
        <v>60</v>
      </c>
    </row>
    <row r="14" spans="1:11" x14ac:dyDescent="0.25">
      <c r="H14">
        <v>70</v>
      </c>
      <c r="I14" t="s">
        <v>12</v>
      </c>
      <c r="J14" s="3">
        <v>44064</v>
      </c>
      <c r="K14">
        <v>70</v>
      </c>
    </row>
    <row r="15" spans="1:11" x14ac:dyDescent="0.25">
      <c r="H15">
        <v>80</v>
      </c>
      <c r="I15" t="s">
        <v>6</v>
      </c>
      <c r="J15" s="3">
        <v>44065</v>
      </c>
      <c r="K15">
        <v>80</v>
      </c>
    </row>
    <row r="16" spans="1:11" x14ac:dyDescent="0.25">
      <c r="H16">
        <v>90</v>
      </c>
      <c r="I16" t="s">
        <v>7</v>
      </c>
      <c r="J16" s="3">
        <v>44054</v>
      </c>
      <c r="K16">
        <v>90</v>
      </c>
    </row>
    <row r="17" spans="5:11" x14ac:dyDescent="0.25">
      <c r="H17">
        <v>100</v>
      </c>
      <c r="I17" t="s">
        <v>8</v>
      </c>
      <c r="J17" s="3">
        <v>44055</v>
      </c>
      <c r="K17">
        <v>100</v>
      </c>
    </row>
    <row r="19" spans="5:11" x14ac:dyDescent="0.25">
      <c r="H19" s="3"/>
    </row>
    <row r="20" spans="5:11" x14ac:dyDescent="0.25">
      <c r="H20" s="3"/>
    </row>
    <row r="21" spans="5:11" x14ac:dyDescent="0.25">
      <c r="H21" s="3"/>
    </row>
    <row r="22" spans="5:11" x14ac:dyDescent="0.25">
      <c r="H22" s="3"/>
    </row>
    <row r="23" spans="5:11" x14ac:dyDescent="0.25">
      <c r="H23" s="3"/>
    </row>
    <row r="24" spans="5:11" x14ac:dyDescent="0.25">
      <c r="H24" s="3"/>
    </row>
    <row r="25" spans="5:11" x14ac:dyDescent="0.25">
      <c r="H25" s="3"/>
    </row>
    <row r="26" spans="5:11" x14ac:dyDescent="0.25">
      <c r="H26" s="3"/>
    </row>
    <row r="27" spans="5:11" x14ac:dyDescent="0.25">
      <c r="H27" s="3"/>
    </row>
    <row r="28" spans="5:11" x14ac:dyDescent="0.25">
      <c r="E28">
        <v>180</v>
      </c>
      <c r="H28" s="3"/>
    </row>
    <row r="29" spans="5:11" x14ac:dyDescent="0.25">
      <c r="H29" s="3"/>
    </row>
    <row r="30" spans="5:11" x14ac:dyDescent="0.25">
      <c r="H30" s="3"/>
    </row>
    <row r="31" spans="5:11" x14ac:dyDescent="0.25">
      <c r="H31" s="3"/>
    </row>
    <row r="32" spans="5:11" x14ac:dyDescent="0.25">
      <c r="H32" s="3"/>
    </row>
    <row r="33" spans="8:8" x14ac:dyDescent="0.25">
      <c r="H33" s="3"/>
    </row>
    <row r="34" spans="8:8" x14ac:dyDescent="0.25">
      <c r="H34" s="3"/>
    </row>
  </sheetData>
  <sortState ref="K8:K17">
    <sortCondition ref="K8:K17"/>
  </sortState>
  <mergeCells count="1">
    <mergeCell ref="A4:F5"/>
  </mergeCells>
  <conditionalFormatting sqref="K8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2"/>
  <sheetViews>
    <sheetView showFormulas="1" topLeftCell="B1" zoomScale="166" zoomScaleNormal="166" workbookViewId="0">
      <selection activeCell="G7" sqref="G7:G12"/>
    </sheetView>
  </sheetViews>
  <sheetFormatPr defaultRowHeight="15" x14ac:dyDescent="0.25"/>
  <sheetData>
    <row r="4" spans="4:9" x14ac:dyDescent="0.25">
      <c r="D4" s="34" t="s">
        <v>96</v>
      </c>
      <c r="E4" s="34"/>
      <c r="F4" s="34"/>
      <c r="G4" s="34"/>
    </row>
    <row r="6" spans="4:9" x14ac:dyDescent="0.25">
      <c r="E6" s="14" t="s">
        <v>95</v>
      </c>
      <c r="F6" s="14" t="s">
        <v>95</v>
      </c>
    </row>
    <row r="7" spans="4:9" x14ac:dyDescent="0.25">
      <c r="D7" t="s">
        <v>107</v>
      </c>
      <c r="E7">
        <v>25</v>
      </c>
      <c r="F7">
        <v>45</v>
      </c>
      <c r="G7" t="b">
        <f>E7=F7</f>
        <v>0</v>
      </c>
      <c r="I7" t="b">
        <f>E7=F7</f>
        <v>0</v>
      </c>
    </row>
    <row r="8" spans="4:9" x14ac:dyDescent="0.25">
      <c r="D8" t="s">
        <v>108</v>
      </c>
      <c r="E8">
        <v>25</v>
      </c>
      <c r="F8">
        <v>45</v>
      </c>
      <c r="G8" t="b">
        <f>E8&lt;&gt;F8</f>
        <v>1</v>
      </c>
      <c r="I8" t="b">
        <f>E8&lt;&gt;F8</f>
        <v>1</v>
      </c>
    </row>
    <row r="9" spans="4:9" x14ac:dyDescent="0.25">
      <c r="E9">
        <v>25</v>
      </c>
      <c r="F9">
        <v>45</v>
      </c>
      <c r="G9" t="b">
        <f>E9&gt;F9</f>
        <v>0</v>
      </c>
      <c r="I9" t="b">
        <f>E9&lt;F9</f>
        <v>1</v>
      </c>
    </row>
    <row r="10" spans="4:9" x14ac:dyDescent="0.25">
      <c r="E10">
        <v>25</v>
      </c>
      <c r="F10">
        <v>45</v>
      </c>
      <c r="G10" t="b">
        <f>E10&gt;=F10</f>
        <v>0</v>
      </c>
      <c r="I10" t="b">
        <f>E10&gt;F10</f>
        <v>0</v>
      </c>
    </row>
    <row r="11" spans="4:9" x14ac:dyDescent="0.25">
      <c r="E11">
        <v>25</v>
      </c>
      <c r="F11">
        <v>45</v>
      </c>
      <c r="G11" t="b">
        <f>E11&lt;F11</f>
        <v>1</v>
      </c>
      <c r="I11" t="b">
        <f>E11&gt;=F11</f>
        <v>0</v>
      </c>
    </row>
    <row r="12" spans="4:9" x14ac:dyDescent="0.25">
      <c r="E12">
        <v>25</v>
      </c>
      <c r="F12">
        <v>45</v>
      </c>
      <c r="G12" t="b">
        <f>E12&lt;=F12</f>
        <v>1</v>
      </c>
      <c r="I12" t="b">
        <f>E12&lt;=F12</f>
        <v>1</v>
      </c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topLeftCell="A6" workbookViewId="0">
      <selection activeCell="I23" sqref="I23"/>
    </sheetView>
  </sheetViews>
  <sheetFormatPr defaultRowHeight="15" x14ac:dyDescent="0.25"/>
  <cols>
    <col min="15" max="15" width="19.42578125" customWidth="1"/>
  </cols>
  <sheetData>
    <row r="3" spans="2:16" x14ac:dyDescent="0.25">
      <c r="B3" s="35" t="s">
        <v>19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6" x14ac:dyDescent="0.25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2:16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7" spans="2:16" x14ac:dyDescent="0.25">
      <c r="C7" s="36" t="s">
        <v>13</v>
      </c>
      <c r="D7" s="36"/>
      <c r="E7" s="36"/>
      <c r="F7" s="36"/>
    </row>
    <row r="8" spans="2:16" x14ac:dyDescent="0.25">
      <c r="C8" s="36"/>
      <c r="D8" s="36"/>
      <c r="E8" s="36"/>
      <c r="F8" s="36"/>
    </row>
    <row r="9" spans="2:16" x14ac:dyDescent="0.25">
      <c r="C9" s="19" t="s">
        <v>14</v>
      </c>
      <c r="H9">
        <v>10</v>
      </c>
      <c r="I9">
        <v>30</v>
      </c>
      <c r="J9" s="4">
        <f>SUM(H9:I9)</f>
        <v>40</v>
      </c>
      <c r="K9">
        <v>-10</v>
      </c>
      <c r="M9">
        <f>O1010</f>
        <v>0</v>
      </c>
    </row>
    <row r="10" spans="2:16" x14ac:dyDescent="0.25">
      <c r="C10" s="19" t="s">
        <v>15</v>
      </c>
      <c r="H10">
        <v>20</v>
      </c>
      <c r="I10">
        <v>30</v>
      </c>
      <c r="J10" s="4">
        <f t="shared" ref="J10:J15" si="0">SUM(H10:I10)</f>
        <v>50</v>
      </c>
      <c r="O10">
        <v>16</v>
      </c>
    </row>
    <row r="11" spans="2:16" x14ac:dyDescent="0.25">
      <c r="C11" s="19" t="s">
        <v>16</v>
      </c>
      <c r="H11">
        <v>30</v>
      </c>
      <c r="I11">
        <v>30</v>
      </c>
      <c r="J11" s="4">
        <f t="shared" si="0"/>
        <v>60</v>
      </c>
      <c r="K11">
        <f>ABS(K9)</f>
        <v>10</v>
      </c>
      <c r="M11">
        <f>ABS(M9)</f>
        <v>0</v>
      </c>
    </row>
    <row r="12" spans="2:16" x14ac:dyDescent="0.25">
      <c r="C12" s="19" t="s">
        <v>17</v>
      </c>
      <c r="H12">
        <v>40</v>
      </c>
      <c r="I12">
        <v>30</v>
      </c>
      <c r="J12" s="4">
        <f t="shared" si="0"/>
        <v>70</v>
      </c>
      <c r="O12">
        <f>SQRT(O10)</f>
        <v>4</v>
      </c>
    </row>
    <row r="13" spans="2:16" x14ac:dyDescent="0.25">
      <c r="C13" s="19" t="s">
        <v>18</v>
      </c>
      <c r="F13">
        <v>234.56</v>
      </c>
      <c r="H13">
        <v>50</v>
      </c>
      <c r="I13">
        <v>30</v>
      </c>
      <c r="J13" s="4">
        <f t="shared" si="0"/>
        <v>80</v>
      </c>
      <c r="O13">
        <v>-10</v>
      </c>
    </row>
    <row r="14" spans="2:16" x14ac:dyDescent="0.25">
      <c r="H14">
        <v>60</v>
      </c>
      <c r="I14">
        <v>30</v>
      </c>
      <c r="J14" s="4">
        <f t="shared" si="0"/>
        <v>90</v>
      </c>
      <c r="N14">
        <v>-10</v>
      </c>
    </row>
    <row r="15" spans="2:16" x14ac:dyDescent="0.25">
      <c r="F15">
        <f>INT(F13)</f>
        <v>234</v>
      </c>
      <c r="H15">
        <v>70</v>
      </c>
      <c r="I15">
        <v>30</v>
      </c>
      <c r="J15" s="4">
        <f t="shared" si="0"/>
        <v>100</v>
      </c>
      <c r="N15">
        <f>ABS(N14)</f>
        <v>10</v>
      </c>
      <c r="P15">
        <v>-234</v>
      </c>
    </row>
    <row r="16" spans="2:16" x14ac:dyDescent="0.25">
      <c r="F16">
        <f>INT(234.56)</f>
        <v>234</v>
      </c>
      <c r="H16" s="4">
        <f>SUM(H9:H15)</f>
        <v>280</v>
      </c>
      <c r="I16">
        <v>30</v>
      </c>
      <c r="J16" s="4">
        <f>SUM(J9:J15)</f>
        <v>490</v>
      </c>
      <c r="P16">
        <f>ABS(-234)</f>
        <v>234</v>
      </c>
    </row>
    <row r="17" spans="3:16" x14ac:dyDescent="0.25">
      <c r="I17" s="4">
        <f>SUM(I9:I16)</f>
        <v>240</v>
      </c>
    </row>
    <row r="18" spans="3:16" x14ac:dyDescent="0.25">
      <c r="K18">
        <f>ABS(K9)</f>
        <v>10</v>
      </c>
    </row>
    <row r="19" spans="3:16" x14ac:dyDescent="0.25">
      <c r="H19" t="s">
        <v>59</v>
      </c>
      <c r="O19">
        <v>78.959999999999994</v>
      </c>
    </row>
    <row r="20" spans="3:16" x14ac:dyDescent="0.25">
      <c r="C20">
        <v>25</v>
      </c>
      <c r="L20">
        <v>111.345</v>
      </c>
      <c r="M20">
        <f>INT(L20)</f>
        <v>111</v>
      </c>
      <c r="O20">
        <f>ROUND(O19,0)</f>
        <v>79</v>
      </c>
    </row>
    <row r="21" spans="3:16" x14ac:dyDescent="0.25">
      <c r="L21">
        <f>INT(L20)</f>
        <v>111</v>
      </c>
    </row>
    <row r="22" spans="3:16" x14ac:dyDescent="0.25">
      <c r="C22">
        <f>SQRT(C20)</f>
        <v>5</v>
      </c>
      <c r="D22">
        <f>SQRT(25)</f>
        <v>5</v>
      </c>
      <c r="G22" t="e">
        <f>ROUND</f>
        <v>#NAME?</v>
      </c>
      <c r="H22">
        <v>500.49</v>
      </c>
      <c r="I22">
        <f>ROUND(H22,1)</f>
        <v>500.5</v>
      </c>
      <c r="M22">
        <v>500.44</v>
      </c>
    </row>
    <row r="23" spans="3:16" x14ac:dyDescent="0.25">
      <c r="H23">
        <v>500.69</v>
      </c>
      <c r="I23">
        <f>ROUND(500.69,0)</f>
        <v>501</v>
      </c>
      <c r="J23">
        <f>ROUND(H23,1)</f>
        <v>500.7</v>
      </c>
      <c r="O23">
        <v>78.34</v>
      </c>
      <c r="P23">
        <f>ROUND(O23,0)</f>
        <v>78</v>
      </c>
    </row>
    <row r="24" spans="3:16" x14ac:dyDescent="0.25">
      <c r="G24">
        <f>ROUND(H22,0)</f>
        <v>500</v>
      </c>
      <c r="H24">
        <v>500.44</v>
      </c>
      <c r="I24">
        <f>ROUND(500.44,1)</f>
        <v>500.4</v>
      </c>
      <c r="L24">
        <f>ROUND(M24,0)</f>
        <v>79</v>
      </c>
      <c r="M24">
        <v>78.959999999999994</v>
      </c>
      <c r="N24">
        <v>79</v>
      </c>
    </row>
    <row r="25" spans="3:16" x14ac:dyDescent="0.25">
      <c r="H25">
        <v>500.48</v>
      </c>
      <c r="I25">
        <f>ROUND(500.48,1)</f>
        <v>500.5</v>
      </c>
      <c r="L25">
        <f>ROUND(M24,1)</f>
        <v>79</v>
      </c>
    </row>
    <row r="26" spans="3:16" x14ac:dyDescent="0.25">
      <c r="H26">
        <v>500.45</v>
      </c>
      <c r="I26">
        <f>ROUND(500.45,2)</f>
        <v>500.45</v>
      </c>
      <c r="M26">
        <v>78.34</v>
      </c>
      <c r="N26">
        <v>78.34</v>
      </c>
    </row>
    <row r="27" spans="3:16" x14ac:dyDescent="0.25">
      <c r="H27">
        <v>500.57799999999997</v>
      </c>
      <c r="I27">
        <f>ROUND(H27,3)</f>
        <v>500.57799999999997</v>
      </c>
    </row>
  </sheetData>
  <mergeCells count="2">
    <mergeCell ref="B3:O5"/>
    <mergeCell ref="C7:F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4"/>
  <sheetViews>
    <sheetView topLeftCell="A3" workbookViewId="0">
      <selection activeCell="D21" sqref="D21"/>
    </sheetView>
  </sheetViews>
  <sheetFormatPr defaultRowHeight="15" x14ac:dyDescent="0.25"/>
  <cols>
    <col min="4" max="4" width="56.140625" customWidth="1"/>
  </cols>
  <sheetData>
    <row r="4" spans="1:10" x14ac:dyDescent="0.25">
      <c r="A4" s="14" t="s">
        <v>25</v>
      </c>
      <c r="B4" s="14" t="s">
        <v>20</v>
      </c>
      <c r="C4" s="14" t="s">
        <v>3</v>
      </c>
    </row>
    <row r="5" spans="1:10" x14ac:dyDescent="0.25">
      <c r="A5" t="s">
        <v>26</v>
      </c>
      <c r="B5" t="s">
        <v>6</v>
      </c>
      <c r="C5">
        <v>10</v>
      </c>
      <c r="D5" s="4" t="s">
        <v>21</v>
      </c>
      <c r="E5">
        <f>SUMIF(C5:C13,"&lt;50")</f>
        <v>100</v>
      </c>
    </row>
    <row r="6" spans="1:10" x14ac:dyDescent="0.25">
      <c r="A6" t="s">
        <v>27</v>
      </c>
      <c r="B6" t="s">
        <v>7</v>
      </c>
      <c r="C6">
        <v>20</v>
      </c>
    </row>
    <row r="7" spans="1:10" x14ac:dyDescent="0.25">
      <c r="A7" t="s">
        <v>28</v>
      </c>
      <c r="B7" t="s">
        <v>8</v>
      </c>
      <c r="C7">
        <v>30</v>
      </c>
      <c r="D7" s="7" t="s">
        <v>22</v>
      </c>
      <c r="E7">
        <f>SUMIF(B5:B13,"MON",C5:C13)</f>
        <v>180</v>
      </c>
    </row>
    <row r="8" spans="1:10" x14ac:dyDescent="0.25">
      <c r="A8" t="s">
        <v>29</v>
      </c>
      <c r="B8" t="s">
        <v>9</v>
      </c>
      <c r="C8">
        <v>40</v>
      </c>
    </row>
    <row r="9" spans="1:10" x14ac:dyDescent="0.25">
      <c r="A9" t="s">
        <v>30</v>
      </c>
      <c r="B9" t="s">
        <v>10</v>
      </c>
      <c r="C9" s="4">
        <v>50</v>
      </c>
      <c r="D9" s="6" t="s">
        <v>23</v>
      </c>
      <c r="E9">
        <f>COUNTIF(C5:C13,"&lt;50")</f>
        <v>4</v>
      </c>
    </row>
    <row r="10" spans="1:10" x14ac:dyDescent="0.25">
      <c r="A10" t="s">
        <v>31</v>
      </c>
      <c r="B10" t="s">
        <v>11</v>
      </c>
      <c r="C10">
        <v>60</v>
      </c>
    </row>
    <row r="11" spans="1:10" x14ac:dyDescent="0.25">
      <c r="A11" t="s">
        <v>32</v>
      </c>
      <c r="B11" t="s">
        <v>12</v>
      </c>
      <c r="C11">
        <v>70</v>
      </c>
      <c r="D11" s="9" t="s">
        <v>24</v>
      </c>
      <c r="E11">
        <f>AVERAGEIF(C5:C13,"&lt;50")</f>
        <v>25</v>
      </c>
    </row>
    <row r="12" spans="1:10" x14ac:dyDescent="0.25">
      <c r="A12" t="s">
        <v>33</v>
      </c>
      <c r="B12" t="s">
        <v>6</v>
      </c>
      <c r="C12">
        <v>80</v>
      </c>
    </row>
    <row r="13" spans="1:10" x14ac:dyDescent="0.25">
      <c r="A13" t="s">
        <v>26</v>
      </c>
      <c r="B13" t="s">
        <v>6</v>
      </c>
      <c r="C13">
        <v>90</v>
      </c>
    </row>
    <row r="15" spans="1:10" x14ac:dyDescent="0.25">
      <c r="A15" s="5" t="s">
        <v>25</v>
      </c>
      <c r="B15" s="5" t="s">
        <v>20</v>
      </c>
      <c r="C15" s="5" t="s">
        <v>3</v>
      </c>
      <c r="D15" s="32" t="s">
        <v>34</v>
      </c>
      <c r="F15">
        <f>SUMIFS(C5:C13,B5:B13,B5,A5:A13,A5)</f>
        <v>100</v>
      </c>
      <c r="H15">
        <f>SUMIFS(C16:C24,B16:B24,B16,A16:A24,A16)</f>
        <v>100</v>
      </c>
      <c r="J15">
        <f>SUMIFS(C16:C24,B16:B24,B16,A16:A24,A16)</f>
        <v>100</v>
      </c>
    </row>
    <row r="16" spans="1:10" x14ac:dyDescent="0.25">
      <c r="A16" t="s">
        <v>26</v>
      </c>
      <c r="B16" t="s">
        <v>6</v>
      </c>
      <c r="C16">
        <v>10</v>
      </c>
    </row>
    <row r="17" spans="1:10" x14ac:dyDescent="0.25">
      <c r="A17" t="s">
        <v>27</v>
      </c>
      <c r="B17" t="s">
        <v>7</v>
      </c>
      <c r="C17">
        <v>20</v>
      </c>
      <c r="D17" s="15" t="s">
        <v>102</v>
      </c>
      <c r="F17">
        <f>COUNTIFS(B5:B13,B5,A5:A13,A5)</f>
        <v>2</v>
      </c>
      <c r="H17">
        <f>AVERAGEIFS(C16:C24,A16:A24,A16,B16:B24,B16)</f>
        <v>50</v>
      </c>
      <c r="J17">
        <f>COUNTIFS(B16:B24,B16,A16:A24,A16)</f>
        <v>2</v>
      </c>
    </row>
    <row r="18" spans="1:10" x14ac:dyDescent="0.25">
      <c r="A18" t="s">
        <v>28</v>
      </c>
      <c r="B18" t="s">
        <v>8</v>
      </c>
      <c r="C18">
        <v>30</v>
      </c>
    </row>
    <row r="19" spans="1:10" x14ac:dyDescent="0.25">
      <c r="A19" t="s">
        <v>29</v>
      </c>
      <c r="B19" t="s">
        <v>9</v>
      </c>
      <c r="C19">
        <v>40</v>
      </c>
    </row>
    <row r="20" spans="1:10" x14ac:dyDescent="0.25">
      <c r="A20" t="s">
        <v>30</v>
      </c>
      <c r="B20" t="s">
        <v>10</v>
      </c>
      <c r="C20">
        <v>50</v>
      </c>
      <c r="D20" s="29" t="s">
        <v>103</v>
      </c>
      <c r="F20">
        <f>AVERAGEIFS(C5:C13,B5:B13,B5,A5:A13,A5)</f>
        <v>50</v>
      </c>
      <c r="I20">
        <f>AVERAGEIFS(C16:C24,B16:B24,B16,A16:A24,A16)</f>
        <v>50</v>
      </c>
    </row>
    <row r="21" spans="1:10" x14ac:dyDescent="0.25">
      <c r="A21" t="s">
        <v>31</v>
      </c>
      <c r="B21" t="s">
        <v>11</v>
      </c>
      <c r="C21">
        <v>60</v>
      </c>
    </row>
    <row r="22" spans="1:10" x14ac:dyDescent="0.25">
      <c r="A22" t="s">
        <v>32</v>
      </c>
      <c r="B22" t="s">
        <v>12</v>
      </c>
      <c r="C22">
        <v>70</v>
      </c>
      <c r="D22">
        <f>COUNTIFS(B16:B24,B21,A16:A24,A21)</f>
        <v>1</v>
      </c>
      <c r="H22">
        <f>AVERAGEIFS(C16:C24,B16:B24,B16,A16:A24,A16)</f>
        <v>50</v>
      </c>
    </row>
    <row r="23" spans="1:10" x14ac:dyDescent="0.25">
      <c r="A23" t="s">
        <v>33</v>
      </c>
      <c r="B23" t="s">
        <v>7</v>
      </c>
      <c r="C23">
        <v>80</v>
      </c>
    </row>
    <row r="24" spans="1:10" x14ac:dyDescent="0.25">
      <c r="A24" t="s">
        <v>26</v>
      </c>
      <c r="B24" t="s">
        <v>6</v>
      </c>
      <c r="C24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3"/>
  <sheetViews>
    <sheetView topLeftCell="B3" workbookViewId="0">
      <selection activeCell="G24" sqref="G24"/>
    </sheetView>
  </sheetViews>
  <sheetFormatPr defaultRowHeight="15" x14ac:dyDescent="0.25"/>
  <cols>
    <col min="3" max="3" width="18.85546875" customWidth="1"/>
    <col min="4" max="4" width="22.5703125" customWidth="1"/>
    <col min="5" max="5" width="24.85546875" customWidth="1"/>
    <col min="6" max="6" width="14.7109375" customWidth="1"/>
    <col min="7" max="8" width="14.28515625" customWidth="1"/>
    <col min="9" max="9" width="26.42578125" customWidth="1"/>
    <col min="10" max="10" width="20.85546875" customWidth="1"/>
  </cols>
  <sheetData>
    <row r="5" spans="2:10" x14ac:dyDescent="0.25">
      <c r="B5" s="4" t="s">
        <v>25</v>
      </c>
      <c r="C5" s="11" t="s">
        <v>35</v>
      </c>
      <c r="D5" s="4" t="s">
        <v>36</v>
      </c>
      <c r="E5" s="4" t="s">
        <v>37</v>
      </c>
      <c r="F5" s="4" t="s">
        <v>38</v>
      </c>
      <c r="G5" s="4" t="s">
        <v>39</v>
      </c>
      <c r="H5" s="4" t="s">
        <v>42</v>
      </c>
      <c r="I5" s="4" t="s">
        <v>40</v>
      </c>
      <c r="J5" s="4" t="s">
        <v>62</v>
      </c>
    </row>
    <row r="6" spans="2:10" x14ac:dyDescent="0.25">
      <c r="B6" t="s">
        <v>26</v>
      </c>
      <c r="C6">
        <v>88</v>
      </c>
      <c r="D6">
        <v>90</v>
      </c>
      <c r="E6">
        <v>59</v>
      </c>
      <c r="G6" s="10"/>
      <c r="H6" s="10"/>
    </row>
    <row r="7" spans="2:10" x14ac:dyDescent="0.25">
      <c r="B7" t="s">
        <v>27</v>
      </c>
      <c r="C7">
        <v>87</v>
      </c>
      <c r="D7">
        <v>87</v>
      </c>
      <c r="E7">
        <v>69</v>
      </c>
      <c r="G7" s="10"/>
      <c r="H7" s="10"/>
    </row>
    <row r="8" spans="2:10" x14ac:dyDescent="0.25">
      <c r="B8" t="s">
        <v>28</v>
      </c>
      <c r="C8">
        <v>65</v>
      </c>
      <c r="D8">
        <v>65</v>
      </c>
      <c r="E8">
        <v>79</v>
      </c>
      <c r="G8" s="10"/>
      <c r="H8" s="10"/>
    </row>
    <row r="9" spans="2:10" x14ac:dyDescent="0.25">
      <c r="B9" t="s">
        <v>29</v>
      </c>
      <c r="C9">
        <v>55</v>
      </c>
      <c r="D9">
        <v>45</v>
      </c>
      <c r="E9">
        <v>89</v>
      </c>
      <c r="G9" s="10"/>
      <c r="H9" s="10"/>
    </row>
    <row r="10" spans="2:10" x14ac:dyDescent="0.25">
      <c r="B10" t="s">
        <v>30</v>
      </c>
      <c r="C10">
        <v>78</v>
      </c>
      <c r="D10">
        <v>77</v>
      </c>
      <c r="E10">
        <v>86</v>
      </c>
      <c r="G10" s="10"/>
      <c r="H10" s="10"/>
    </row>
    <row r="11" spans="2:10" x14ac:dyDescent="0.25">
      <c r="B11" t="s">
        <v>31</v>
      </c>
      <c r="C11">
        <v>90</v>
      </c>
      <c r="D11">
        <v>89</v>
      </c>
      <c r="E11">
        <v>55</v>
      </c>
      <c r="G11" s="10"/>
      <c r="H11" s="10"/>
    </row>
    <row r="12" spans="2:10" x14ac:dyDescent="0.25">
      <c r="B12" t="s">
        <v>32</v>
      </c>
      <c r="C12">
        <v>86</v>
      </c>
      <c r="D12">
        <v>76</v>
      </c>
      <c r="E12">
        <v>66</v>
      </c>
      <c r="G12" s="10"/>
      <c r="H12" s="10"/>
    </row>
    <row r="13" spans="2:10" x14ac:dyDescent="0.25">
      <c r="B13" t="s">
        <v>33</v>
      </c>
      <c r="C13">
        <v>75</v>
      </c>
      <c r="D13">
        <v>57</v>
      </c>
      <c r="E13">
        <v>98</v>
      </c>
      <c r="G13" s="10"/>
      <c r="H13" s="10"/>
    </row>
    <row r="14" spans="2:10" ht="23.25" x14ac:dyDescent="0.35">
      <c r="B14" t="s">
        <v>26</v>
      </c>
      <c r="C14">
        <v>66</v>
      </c>
      <c r="D14">
        <v>68</v>
      </c>
      <c r="E14">
        <v>78</v>
      </c>
      <c r="F14" s="27"/>
      <c r="G14" s="10"/>
      <c r="H14" s="10"/>
    </row>
    <row r="15" spans="2:10" x14ac:dyDescent="0.25">
      <c r="E15" s="28">
        <f>SUM(E6:E14)</f>
        <v>679</v>
      </c>
    </row>
    <row r="16" spans="2:10" x14ac:dyDescent="0.25">
      <c r="E16">
        <f>MIN(E6:E15)</f>
        <v>55</v>
      </c>
    </row>
    <row r="19" spans="4:12" ht="26.25" x14ac:dyDescent="0.4">
      <c r="I19" t="s">
        <v>61</v>
      </c>
      <c r="L19" s="22">
        <v>300</v>
      </c>
    </row>
    <row r="21" spans="4:12" x14ac:dyDescent="0.25">
      <c r="D21">
        <v>600.9</v>
      </c>
      <c r="E21">
        <f>ROUND(600.9,0)</f>
        <v>601</v>
      </c>
    </row>
    <row r="22" spans="4:12" x14ac:dyDescent="0.25">
      <c r="F22">
        <v>45.05</v>
      </c>
      <c r="G22">
        <f>ROUND(F22,0)</f>
        <v>45</v>
      </c>
    </row>
    <row r="23" spans="4:12" x14ac:dyDescent="0.25">
      <c r="F23">
        <v>45.76</v>
      </c>
      <c r="G23">
        <f>ROUND(F23,1)</f>
        <v>45.8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22"/>
  <sheetViews>
    <sheetView topLeftCell="A2" zoomScale="93" zoomScaleNormal="93" workbookViewId="0">
      <selection activeCell="L5" sqref="L5:L13"/>
    </sheetView>
  </sheetViews>
  <sheetFormatPr defaultRowHeight="15" x14ac:dyDescent="0.25"/>
  <cols>
    <col min="4" max="4" width="16.28515625" customWidth="1"/>
    <col min="5" max="5" width="18.7109375" customWidth="1"/>
    <col min="6" max="6" width="17.140625" customWidth="1"/>
    <col min="7" max="7" width="18.85546875" customWidth="1"/>
    <col min="8" max="8" width="23.5703125" customWidth="1"/>
    <col min="9" max="9" width="14.7109375" customWidth="1"/>
    <col min="10" max="10" width="11.42578125" customWidth="1"/>
    <col min="11" max="11" width="16.28515625" customWidth="1"/>
    <col min="12" max="12" width="11.7109375" customWidth="1"/>
  </cols>
  <sheetData>
    <row r="2" spans="4:12" ht="33.75" x14ac:dyDescent="0.5">
      <c r="E2" s="37" t="s">
        <v>43</v>
      </c>
      <c r="F2" s="37"/>
      <c r="G2" s="37"/>
      <c r="H2" s="37"/>
    </row>
    <row r="4" spans="4:12" x14ac:dyDescent="0.25">
      <c r="D4" s="4" t="s">
        <v>25</v>
      </c>
      <c r="E4" s="11" t="s">
        <v>35</v>
      </c>
      <c r="F4" s="4" t="s">
        <v>36</v>
      </c>
      <c r="G4" s="4" t="s">
        <v>37</v>
      </c>
      <c r="H4" s="4" t="s">
        <v>38</v>
      </c>
      <c r="I4" s="4" t="s">
        <v>48</v>
      </c>
      <c r="J4" s="4" t="s">
        <v>42</v>
      </c>
      <c r="K4" s="4" t="s">
        <v>40</v>
      </c>
      <c r="L4" s="4" t="s">
        <v>41</v>
      </c>
    </row>
    <row r="5" spans="4:12" x14ac:dyDescent="0.25">
      <c r="D5" s="12" t="s">
        <v>26</v>
      </c>
      <c r="E5" s="12">
        <v>88</v>
      </c>
      <c r="F5" s="12">
        <v>90</v>
      </c>
      <c r="G5" s="12">
        <v>59</v>
      </c>
      <c r="H5">
        <f>E5+F5+G5</f>
        <v>237</v>
      </c>
      <c r="I5" s="10">
        <f>H5/$L$18</f>
        <v>0.79</v>
      </c>
      <c r="J5" s="10">
        <f>E5/$H5</f>
        <v>0.37130801687763715</v>
      </c>
      <c r="K5" s="10">
        <f>F5/$H5</f>
        <v>0.379746835443038</v>
      </c>
      <c r="L5" s="10">
        <f>G5/$H5</f>
        <v>0.24894514767932491</v>
      </c>
    </row>
    <row r="6" spans="4:12" x14ac:dyDescent="0.25">
      <c r="D6" s="12" t="s">
        <v>27</v>
      </c>
      <c r="E6" s="12">
        <v>87</v>
      </c>
      <c r="F6" s="12">
        <v>87</v>
      </c>
      <c r="G6" s="12">
        <v>69</v>
      </c>
      <c r="H6">
        <f>E6+F6+G6</f>
        <v>243</v>
      </c>
      <c r="I6" s="10">
        <f t="shared" ref="I6:I12" si="0">H6/$L$18</f>
        <v>0.81</v>
      </c>
      <c r="J6" s="10">
        <f t="shared" ref="J6:J13" si="1">E6/$H6</f>
        <v>0.35802469135802467</v>
      </c>
      <c r="K6" s="10">
        <f t="shared" ref="K6:K13" si="2">F6/$H6</f>
        <v>0.35802469135802467</v>
      </c>
      <c r="L6" s="10">
        <f t="shared" ref="L6:L13" si="3">G6/$H6</f>
        <v>0.2839506172839506</v>
      </c>
    </row>
    <row r="7" spans="4:12" x14ac:dyDescent="0.25">
      <c r="D7" s="12" t="s">
        <v>28</v>
      </c>
      <c r="E7" s="12">
        <v>65</v>
      </c>
      <c r="F7" s="12">
        <v>65</v>
      </c>
      <c r="G7" s="12">
        <v>79</v>
      </c>
      <c r="H7">
        <f t="shared" ref="H7:H13" si="4">E7+F7+G7</f>
        <v>209</v>
      </c>
      <c r="I7" s="10">
        <f t="shared" si="0"/>
        <v>0.69666666666666666</v>
      </c>
      <c r="J7" s="10">
        <f t="shared" si="1"/>
        <v>0.31100478468899523</v>
      </c>
      <c r="K7" s="10">
        <f t="shared" si="2"/>
        <v>0.31100478468899523</v>
      </c>
      <c r="L7" s="10">
        <f t="shared" si="3"/>
        <v>0.37799043062200954</v>
      </c>
    </row>
    <row r="8" spans="4:12" x14ac:dyDescent="0.25">
      <c r="D8" s="12" t="s">
        <v>29</v>
      </c>
      <c r="E8" s="12">
        <v>55</v>
      </c>
      <c r="F8" s="12">
        <v>45</v>
      </c>
      <c r="G8" s="12">
        <v>89</v>
      </c>
      <c r="H8">
        <f t="shared" si="4"/>
        <v>189</v>
      </c>
      <c r="I8" s="10">
        <f>H8/$L$18</f>
        <v>0.63</v>
      </c>
      <c r="J8" s="10">
        <f t="shared" si="1"/>
        <v>0.29100529100529099</v>
      </c>
      <c r="K8" s="10">
        <f t="shared" si="2"/>
        <v>0.23809523809523808</v>
      </c>
      <c r="L8" s="10">
        <f t="shared" si="3"/>
        <v>0.47089947089947087</v>
      </c>
    </row>
    <row r="9" spans="4:12" x14ac:dyDescent="0.25">
      <c r="D9" s="12" t="s">
        <v>30</v>
      </c>
      <c r="E9" s="12">
        <v>78</v>
      </c>
      <c r="F9" s="12">
        <v>77</v>
      </c>
      <c r="G9" s="12">
        <v>86</v>
      </c>
      <c r="H9">
        <f t="shared" si="4"/>
        <v>241</v>
      </c>
      <c r="I9" s="10">
        <f t="shared" si="0"/>
        <v>0.80333333333333334</v>
      </c>
      <c r="J9" s="10">
        <f t="shared" si="1"/>
        <v>0.32365145228215769</v>
      </c>
      <c r="K9" s="10">
        <f t="shared" si="2"/>
        <v>0.31950207468879666</v>
      </c>
      <c r="L9" s="10">
        <f t="shared" si="3"/>
        <v>0.35684647302904565</v>
      </c>
    </row>
    <row r="10" spans="4:12" x14ac:dyDescent="0.25">
      <c r="D10" s="12" t="s">
        <v>31</v>
      </c>
      <c r="E10" s="12">
        <v>90</v>
      </c>
      <c r="F10" s="12">
        <v>89</v>
      </c>
      <c r="G10" s="12">
        <v>55</v>
      </c>
      <c r="H10">
        <f t="shared" si="4"/>
        <v>234</v>
      </c>
      <c r="I10" s="10">
        <f t="shared" si="0"/>
        <v>0.78</v>
      </c>
      <c r="J10" s="10">
        <f t="shared" si="1"/>
        <v>0.38461538461538464</v>
      </c>
      <c r="K10" s="10">
        <f t="shared" si="2"/>
        <v>0.38034188034188032</v>
      </c>
      <c r="L10" s="10">
        <f t="shared" si="3"/>
        <v>0.23504273504273504</v>
      </c>
    </row>
    <row r="11" spans="4:12" x14ac:dyDescent="0.25">
      <c r="D11" s="12" t="s">
        <v>32</v>
      </c>
      <c r="E11" s="12">
        <v>86</v>
      </c>
      <c r="F11" s="12">
        <v>76</v>
      </c>
      <c r="G11" s="12">
        <v>66</v>
      </c>
      <c r="H11">
        <f t="shared" si="4"/>
        <v>228</v>
      </c>
      <c r="I11" s="10">
        <f t="shared" si="0"/>
        <v>0.76</v>
      </c>
      <c r="J11" s="10">
        <f t="shared" si="1"/>
        <v>0.37719298245614036</v>
      </c>
      <c r="K11" s="10">
        <f t="shared" si="2"/>
        <v>0.33333333333333331</v>
      </c>
      <c r="L11" s="10">
        <f t="shared" si="3"/>
        <v>0.28947368421052633</v>
      </c>
    </row>
    <row r="12" spans="4:12" x14ac:dyDescent="0.25">
      <c r="D12" s="12" t="s">
        <v>33</v>
      </c>
      <c r="E12" s="12">
        <v>75</v>
      </c>
      <c r="F12" s="12">
        <v>57</v>
      </c>
      <c r="G12" s="12">
        <v>98</v>
      </c>
      <c r="H12">
        <f t="shared" si="4"/>
        <v>230</v>
      </c>
      <c r="I12" s="10">
        <f t="shared" si="0"/>
        <v>0.76666666666666672</v>
      </c>
      <c r="J12" s="10">
        <f t="shared" si="1"/>
        <v>0.32608695652173914</v>
      </c>
      <c r="K12" s="10">
        <f t="shared" si="2"/>
        <v>0.24782608695652175</v>
      </c>
      <c r="L12" s="10">
        <f t="shared" si="3"/>
        <v>0.42608695652173911</v>
      </c>
    </row>
    <row r="13" spans="4:12" x14ac:dyDescent="0.25">
      <c r="D13" s="12" t="s">
        <v>26</v>
      </c>
      <c r="E13" s="12">
        <v>66</v>
      </c>
      <c r="F13" s="12">
        <v>68</v>
      </c>
      <c r="G13" s="12">
        <v>78</v>
      </c>
      <c r="H13">
        <f t="shared" si="4"/>
        <v>212</v>
      </c>
      <c r="I13" s="10">
        <f>H13/$L$18</f>
        <v>0.70666666666666667</v>
      </c>
      <c r="J13" s="10">
        <f t="shared" si="1"/>
        <v>0.31132075471698112</v>
      </c>
      <c r="K13" s="10">
        <f t="shared" si="2"/>
        <v>0.32075471698113206</v>
      </c>
      <c r="L13" s="10">
        <f t="shared" si="3"/>
        <v>0.36792452830188677</v>
      </c>
    </row>
    <row r="14" spans="4:12" x14ac:dyDescent="0.25">
      <c r="H14" s="7" t="s">
        <v>45</v>
      </c>
      <c r="I14" s="8" t="s">
        <v>46</v>
      </c>
      <c r="J14" s="38" t="s">
        <v>47</v>
      </c>
      <c r="K14" s="38"/>
      <c r="L14" s="38"/>
    </row>
    <row r="18" spans="4:12" ht="26.25" x14ac:dyDescent="0.4">
      <c r="I18" t="s">
        <v>44</v>
      </c>
      <c r="L18" s="13">
        <v>300</v>
      </c>
    </row>
    <row r="20" spans="4:12" x14ac:dyDescent="0.25">
      <c r="D20" t="s">
        <v>65</v>
      </c>
    </row>
    <row r="21" spans="4:12" x14ac:dyDescent="0.25">
      <c r="D21" t="s">
        <v>63</v>
      </c>
      <c r="F21" s="23" t="s">
        <v>64</v>
      </c>
    </row>
    <row r="22" spans="4:12" x14ac:dyDescent="0.25">
      <c r="D22" t="s">
        <v>66</v>
      </c>
      <c r="F22" t="s">
        <v>67</v>
      </c>
    </row>
  </sheetData>
  <mergeCells count="2">
    <mergeCell ref="E2:H2"/>
    <mergeCell ref="J14:L1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I10" sqref="I10"/>
    </sheetView>
  </sheetViews>
  <sheetFormatPr defaultRowHeight="15" x14ac:dyDescent="0.25"/>
  <cols>
    <col min="1" max="1" width="23.140625" customWidth="1"/>
    <col min="4" max="4" width="14.85546875" customWidth="1"/>
    <col min="6" max="6" width="13.5703125" customWidth="1"/>
    <col min="11" max="11" width="15.28515625" customWidth="1"/>
    <col min="12" max="12" width="17.85546875" customWidth="1"/>
  </cols>
  <sheetData>
    <row r="2" spans="1:13" x14ac:dyDescent="0.25">
      <c r="A2" s="21" t="s">
        <v>60</v>
      </c>
      <c r="B2" s="20"/>
      <c r="C2" s="20"/>
      <c r="D2" s="20"/>
    </row>
    <row r="4" spans="1:13" x14ac:dyDescent="0.25">
      <c r="A4" s="18" t="s">
        <v>49</v>
      </c>
    </row>
    <row r="5" spans="1:13" x14ac:dyDescent="0.25">
      <c r="A5" s="18" t="s">
        <v>50</v>
      </c>
      <c r="I5" s="4" t="s">
        <v>53</v>
      </c>
      <c r="K5" s="4" t="s">
        <v>54</v>
      </c>
      <c r="M5" s="4" t="s">
        <v>55</v>
      </c>
    </row>
    <row r="6" spans="1:13" x14ac:dyDescent="0.25">
      <c r="A6" s="18" t="s">
        <v>51</v>
      </c>
      <c r="D6" s="14" t="s">
        <v>97</v>
      </c>
      <c r="F6" s="16" t="s">
        <v>49</v>
      </c>
      <c r="M6" t="s">
        <v>57</v>
      </c>
    </row>
    <row r="7" spans="1:13" x14ac:dyDescent="0.25">
      <c r="A7" s="18" t="s">
        <v>52</v>
      </c>
      <c r="D7">
        <v>100</v>
      </c>
      <c r="F7">
        <f>AVERAGE(D7:D11)</f>
        <v>275</v>
      </c>
      <c r="I7">
        <v>100</v>
      </c>
      <c r="K7">
        <v>100</v>
      </c>
      <c r="M7" t="s">
        <v>58</v>
      </c>
    </row>
    <row r="8" spans="1:13" x14ac:dyDescent="0.25">
      <c r="A8" s="18" t="s">
        <v>53</v>
      </c>
      <c r="D8">
        <v>200</v>
      </c>
      <c r="F8" s="16" t="s">
        <v>50</v>
      </c>
      <c r="I8">
        <v>200</v>
      </c>
      <c r="M8" t="s">
        <v>57</v>
      </c>
    </row>
    <row r="9" spans="1:13" x14ac:dyDescent="0.25">
      <c r="A9" s="18" t="s">
        <v>54</v>
      </c>
      <c r="D9">
        <v>300</v>
      </c>
      <c r="F9">
        <f>MAX(D7:D11)</f>
        <v>500</v>
      </c>
      <c r="I9" t="s">
        <v>56</v>
      </c>
      <c r="M9" t="s">
        <v>57</v>
      </c>
    </row>
    <row r="10" spans="1:13" x14ac:dyDescent="0.25">
      <c r="A10" s="18" t="s">
        <v>55</v>
      </c>
      <c r="D10" t="s">
        <v>106</v>
      </c>
      <c r="F10" s="16" t="s">
        <v>51</v>
      </c>
      <c r="I10" t="s">
        <v>100</v>
      </c>
      <c r="K10">
        <v>400</v>
      </c>
      <c r="M10" t="s">
        <v>58</v>
      </c>
    </row>
    <row r="11" spans="1:13" x14ac:dyDescent="0.25">
      <c r="D11">
        <v>500</v>
      </c>
      <c r="I11">
        <v>500</v>
      </c>
      <c r="K11">
        <v>500</v>
      </c>
      <c r="M11" t="s">
        <v>57</v>
      </c>
    </row>
    <row r="12" spans="1:13" x14ac:dyDescent="0.25">
      <c r="D12" s="4">
        <f>COUNTA(D7:D11)</f>
        <v>5</v>
      </c>
      <c r="F12">
        <f>MIN(D7:D11)</f>
        <v>100</v>
      </c>
      <c r="I12">
        <f>COUNTA(I7:I11)</f>
        <v>5</v>
      </c>
      <c r="K12">
        <f>COUNTBLANK(K7:K11)</f>
        <v>2</v>
      </c>
    </row>
    <row r="13" spans="1:13" x14ac:dyDescent="0.25">
      <c r="F13" s="16" t="s">
        <v>52</v>
      </c>
      <c r="G13" t="s">
        <v>98</v>
      </c>
    </row>
    <row r="14" spans="1:13" x14ac:dyDescent="0.25">
      <c r="M14">
        <f>COUNTIF(M6:M11,"FEMALE")</f>
        <v>2</v>
      </c>
    </row>
    <row r="15" spans="1:13" x14ac:dyDescent="0.25">
      <c r="F15">
        <f>COUNT(D7:D11)</f>
        <v>4</v>
      </c>
      <c r="K15">
        <f>COUNTIF(M6:M11,"MALE")</f>
        <v>4</v>
      </c>
      <c r="M15">
        <f>COUNTIF(M6:M11,"MALE")</f>
        <v>4</v>
      </c>
    </row>
    <row r="16" spans="1:13" x14ac:dyDescent="0.25">
      <c r="F16" s="16" t="s">
        <v>53</v>
      </c>
      <c r="G16" t="s">
        <v>99</v>
      </c>
    </row>
    <row r="17" spans="4:11" x14ac:dyDescent="0.25">
      <c r="K17">
        <f>COUNTIF(M6:M11,"FEMALE")</f>
        <v>2</v>
      </c>
    </row>
    <row r="18" spans="4:11" x14ac:dyDescent="0.25">
      <c r="F18">
        <f>COUNTA(I7:I11)</f>
        <v>5</v>
      </c>
    </row>
    <row r="19" spans="4:11" x14ac:dyDescent="0.25">
      <c r="D19" s="16" t="s">
        <v>54</v>
      </c>
      <c r="F19" s="16" t="s">
        <v>54</v>
      </c>
    </row>
    <row r="20" spans="4:11" x14ac:dyDescent="0.25">
      <c r="F20">
        <f>COUNTBLANK(K7:K11)</f>
        <v>2</v>
      </c>
    </row>
    <row r="21" spans="4:11" x14ac:dyDescent="0.25">
      <c r="F21" s="17" t="s">
        <v>55</v>
      </c>
      <c r="H21" s="17" t="s">
        <v>55</v>
      </c>
    </row>
    <row r="22" spans="4:11" x14ac:dyDescent="0.25">
      <c r="H22">
        <f>COUNTIF(M6:M11,"FEMALE")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F16" sqref="F16"/>
    </sheetView>
  </sheetViews>
  <sheetFormatPr defaultRowHeight="15" x14ac:dyDescent="0.25"/>
  <cols>
    <col min="2" max="2" width="25.7109375" customWidth="1"/>
    <col min="3" max="3" width="19.5703125" customWidth="1"/>
    <col min="5" max="5" width="24" bestFit="1" customWidth="1"/>
    <col min="6" max="6" width="23.140625" bestFit="1" customWidth="1"/>
    <col min="8" max="8" width="23.140625" bestFit="1" customWidth="1"/>
  </cols>
  <sheetData>
    <row r="2" spans="2:8" x14ac:dyDescent="0.25">
      <c r="D2" s="39" t="s">
        <v>104</v>
      </c>
      <c r="E2" s="39"/>
      <c r="F2" s="39"/>
      <c r="G2" s="39"/>
    </row>
    <row r="3" spans="2:8" ht="15.75" x14ac:dyDescent="0.25">
      <c r="B3" s="24" t="s">
        <v>68</v>
      </c>
      <c r="C3" s="24" t="s">
        <v>69</v>
      </c>
    </row>
    <row r="4" spans="2:8" x14ac:dyDescent="0.25">
      <c r="B4">
        <v>85</v>
      </c>
      <c r="C4">
        <v>45</v>
      </c>
      <c r="F4" s="3">
        <f ca="1">TODAY()</f>
        <v>44065</v>
      </c>
    </row>
    <row r="9" spans="2:8" ht="15.75" x14ac:dyDescent="0.25">
      <c r="B9" s="24" t="s">
        <v>70</v>
      </c>
      <c r="C9" s="24" t="s">
        <v>71</v>
      </c>
    </row>
    <row r="10" spans="2:8" x14ac:dyDescent="0.25">
      <c r="B10" t="s">
        <v>72</v>
      </c>
      <c r="C10" t="b">
        <f>B4&gt;C4</f>
        <v>1</v>
      </c>
      <c r="E10" t="b">
        <f>B4&gt;C4</f>
        <v>1</v>
      </c>
    </row>
    <row r="11" spans="2:8" x14ac:dyDescent="0.25">
      <c r="B11" t="s">
        <v>73</v>
      </c>
      <c r="C11">
        <f>IF(B4&gt;C4,1,0)</f>
        <v>1</v>
      </c>
      <c r="E11">
        <f>IF(B4&gt;C4,1,0)</f>
        <v>1</v>
      </c>
      <c r="F11">
        <f>IF(C4&gt;B4,1,0)</f>
        <v>0</v>
      </c>
    </row>
    <row r="12" spans="2:8" x14ac:dyDescent="0.25">
      <c r="B12" t="s">
        <v>74</v>
      </c>
      <c r="C12" t="str">
        <f>IF(B4&gt;C4,"Pass","Fail")</f>
        <v>Pass</v>
      </c>
      <c r="E12" t="str">
        <f>IF(B4&gt;C4,"PASS","FAIL")</f>
        <v>PASS</v>
      </c>
    </row>
    <row r="13" spans="2:8" x14ac:dyDescent="0.25">
      <c r="B13" t="s">
        <v>75</v>
      </c>
      <c r="C13" t="str">
        <f>IF(B4&gt;C4,"PASS","FAIL")</f>
        <v>PASS</v>
      </c>
      <c r="E13" t="str">
        <f>IF(C4&gt;B4,"pass","fail")</f>
        <v>fail</v>
      </c>
    </row>
    <row r="14" spans="2:8" x14ac:dyDescent="0.25">
      <c r="B14" t="s">
        <v>76</v>
      </c>
      <c r="C14" t="str">
        <f>IF(B4&gt;C4,"YES","NO")</f>
        <v>YES</v>
      </c>
      <c r="E14" t="str">
        <f>IF(B4&gt;C4,"YES","NO")</f>
        <v>YES</v>
      </c>
      <c r="F14" t="str">
        <f>IF(C4&gt;B4,"YES","FAIL")</f>
        <v>FAIL</v>
      </c>
    </row>
    <row r="15" spans="2:8" x14ac:dyDescent="0.25">
      <c r="B15" t="s">
        <v>78</v>
      </c>
      <c r="C15">
        <f>IF(B4&gt;C4,B4+C4,0)</f>
        <v>130</v>
      </c>
      <c r="E15">
        <f>IF(B4&gt;C4,B4+C4,0)</f>
        <v>130</v>
      </c>
      <c r="F15">
        <f>IF(C4&gt;B4,B4+C4,0)</f>
        <v>0</v>
      </c>
    </row>
    <row r="16" spans="2:8" x14ac:dyDescent="0.25">
      <c r="B16" t="s">
        <v>77</v>
      </c>
      <c r="C16" s="3">
        <f ca="1">IF(B4&gt;C4,TODAY(),TODAY()+10)</f>
        <v>44065</v>
      </c>
      <c r="E16" s="25">
        <f ca="1">IF(B4&gt;C4,TODAY(),TODAY()+10)</f>
        <v>44065</v>
      </c>
      <c r="F16" s="25">
        <f ca="1">IF(C4&gt;B4,TODAY(),TODAY()+10)</f>
        <v>44075</v>
      </c>
      <c r="H16" s="25"/>
    </row>
    <row r="18" spans="5:6" x14ac:dyDescent="0.25">
      <c r="E18" s="25"/>
      <c r="F18" s="25"/>
    </row>
  </sheetData>
  <mergeCells count="1">
    <mergeCell ref="D2:G2"/>
  </mergeCells>
  <conditionalFormatting sqref="F8:K8">
    <cfRule type="cellIs" dxfId="0" priority="1" operator="greaterThan">
      <formula>30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opLeftCell="D1" zoomScale="115" zoomScaleNormal="115" workbookViewId="0">
      <selection activeCell="I8" sqref="I8:I15"/>
    </sheetView>
  </sheetViews>
  <sheetFormatPr defaultRowHeight="15" x14ac:dyDescent="0.25"/>
  <cols>
    <col min="9" max="9" width="24.28515625" customWidth="1"/>
  </cols>
  <sheetData>
    <row r="2" spans="1:10" x14ac:dyDescent="0.25">
      <c r="F2" s="40" t="s">
        <v>101</v>
      </c>
      <c r="G2" s="40"/>
      <c r="H2" s="40"/>
      <c r="I2" s="40"/>
      <c r="J2" s="40"/>
    </row>
    <row r="3" spans="1:10" x14ac:dyDescent="0.25">
      <c r="F3" s="40"/>
      <c r="G3" s="40"/>
      <c r="H3" s="40"/>
      <c r="I3" s="40"/>
      <c r="J3" s="40"/>
    </row>
    <row r="4" spans="1:10" x14ac:dyDescent="0.25">
      <c r="A4" t="s">
        <v>79</v>
      </c>
      <c r="C4" t="s">
        <v>82</v>
      </c>
    </row>
    <row r="5" spans="1:10" x14ac:dyDescent="0.25">
      <c r="A5" t="s">
        <v>80</v>
      </c>
      <c r="C5" t="s">
        <v>83</v>
      </c>
    </row>
    <row r="6" spans="1:10" x14ac:dyDescent="0.25">
      <c r="A6" t="s">
        <v>81</v>
      </c>
      <c r="C6" t="s">
        <v>84</v>
      </c>
    </row>
    <row r="7" spans="1:10" x14ac:dyDescent="0.25">
      <c r="G7" s="26" t="s">
        <v>25</v>
      </c>
      <c r="H7" s="26" t="s">
        <v>85</v>
      </c>
      <c r="I7" s="26" t="s">
        <v>86</v>
      </c>
    </row>
    <row r="8" spans="1:10" x14ac:dyDescent="0.25">
      <c r="G8" t="s">
        <v>26</v>
      </c>
      <c r="H8">
        <v>25</v>
      </c>
      <c r="I8" t="str">
        <f>IF(H8&gt;60,"Distinction",IF(H8&gt;40,"PASS","FAIL"))</f>
        <v>FAIL</v>
      </c>
    </row>
    <row r="9" spans="1:10" x14ac:dyDescent="0.25">
      <c r="G9" t="s">
        <v>27</v>
      </c>
      <c r="H9">
        <v>45</v>
      </c>
      <c r="I9" t="str">
        <f t="shared" ref="I9:I15" si="0">IF(H9&gt;60,"Distinction",IF(H9&gt;40,"PASS","FAIL"))</f>
        <v>PASS</v>
      </c>
    </row>
    <row r="10" spans="1:10" ht="15.75" x14ac:dyDescent="0.25">
      <c r="E10" s="30"/>
      <c r="G10" t="s">
        <v>28</v>
      </c>
      <c r="H10">
        <v>65</v>
      </c>
      <c r="I10" t="str">
        <f t="shared" si="0"/>
        <v>Distinction</v>
      </c>
    </row>
    <row r="11" spans="1:10" x14ac:dyDescent="0.25">
      <c r="G11" t="s">
        <v>29</v>
      </c>
      <c r="H11">
        <v>15</v>
      </c>
      <c r="I11" t="str">
        <f t="shared" si="0"/>
        <v>FAIL</v>
      </c>
    </row>
    <row r="12" spans="1:10" x14ac:dyDescent="0.25">
      <c r="G12" t="s">
        <v>30</v>
      </c>
      <c r="H12">
        <v>85</v>
      </c>
      <c r="I12" t="str">
        <f t="shared" si="0"/>
        <v>Distinction</v>
      </c>
    </row>
    <row r="13" spans="1:10" x14ac:dyDescent="0.25">
      <c r="G13" t="s">
        <v>31</v>
      </c>
      <c r="H13">
        <v>42</v>
      </c>
      <c r="I13" t="str">
        <f t="shared" si="0"/>
        <v>PASS</v>
      </c>
    </row>
    <row r="14" spans="1:10" x14ac:dyDescent="0.25">
      <c r="G14" t="s">
        <v>32</v>
      </c>
      <c r="H14">
        <v>25</v>
      </c>
      <c r="I14" t="str">
        <f t="shared" si="0"/>
        <v>FAIL</v>
      </c>
    </row>
    <row r="15" spans="1:10" x14ac:dyDescent="0.25">
      <c r="G15" t="s">
        <v>33</v>
      </c>
      <c r="H15">
        <v>95</v>
      </c>
      <c r="I15" t="str">
        <f t="shared" si="0"/>
        <v>Distinction</v>
      </c>
    </row>
  </sheetData>
  <mergeCells count="1">
    <mergeCell ref="F2:J3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tabSelected="1" workbookViewId="0">
      <selection activeCell="I7" sqref="I7"/>
    </sheetView>
  </sheetViews>
  <sheetFormatPr defaultRowHeight="15" x14ac:dyDescent="0.25"/>
  <cols>
    <col min="2" max="2" width="14.5703125" customWidth="1"/>
    <col min="9" max="9" width="11.85546875" customWidth="1"/>
  </cols>
  <sheetData>
    <row r="2" spans="2:16" x14ac:dyDescent="0.25">
      <c r="M2" t="s">
        <v>85</v>
      </c>
      <c r="N2" t="s">
        <v>93</v>
      </c>
    </row>
    <row r="3" spans="2:16" x14ac:dyDescent="0.25">
      <c r="G3" s="41" t="s">
        <v>105</v>
      </c>
      <c r="H3" s="41"/>
      <c r="I3" s="41"/>
      <c r="M3">
        <v>45</v>
      </c>
      <c r="N3" t="s">
        <v>94</v>
      </c>
      <c r="P3" t="b">
        <f>AND(M3&gt;=0,M3&lt;=100)</f>
        <v>1</v>
      </c>
    </row>
    <row r="4" spans="2:16" x14ac:dyDescent="0.25">
      <c r="G4" s="41"/>
      <c r="H4" s="41"/>
      <c r="I4" s="41"/>
    </row>
    <row r="6" spans="2:16" ht="18.75" x14ac:dyDescent="0.3">
      <c r="B6" s="14" t="s">
        <v>87</v>
      </c>
      <c r="C6" s="14" t="s">
        <v>86</v>
      </c>
      <c r="G6" s="31" t="s">
        <v>85</v>
      </c>
      <c r="H6" s="31"/>
      <c r="I6" s="31" t="s">
        <v>86</v>
      </c>
    </row>
    <row r="7" spans="2:16" x14ac:dyDescent="0.25">
      <c r="B7" t="s">
        <v>80</v>
      </c>
      <c r="C7" t="s">
        <v>82</v>
      </c>
      <c r="G7">
        <v>400</v>
      </c>
      <c r="I7" t="str">
        <f>IF(AND(G7&gt;=0,G7&lt;40),"FAIL",IF(AND(G7&gt;=40,G7&lt;60),"PASS",IF(AND(G7&gt;=60,G7&lt;=100),"DISTINCTION","INVALID")))</f>
        <v>INVALID</v>
      </c>
    </row>
    <row r="8" spans="2:16" x14ac:dyDescent="0.25">
      <c r="B8" t="s">
        <v>88</v>
      </c>
      <c r="C8" t="s">
        <v>91</v>
      </c>
      <c r="G8">
        <v>450</v>
      </c>
      <c r="I8" t="str">
        <f t="shared" ref="I8:I14" si="0">IF(AND(G8&gt;=0,G8&lt;40),"FAIL",IF(AND(G8&gt;=40,G8&lt;60),"PASS",IF(AND(G8&gt;=60,G8&lt;=100),"DISTINCTION","INVALID")))</f>
        <v>INVALID</v>
      </c>
    </row>
    <row r="9" spans="2:16" x14ac:dyDescent="0.25">
      <c r="B9" t="s">
        <v>89</v>
      </c>
      <c r="C9" t="s">
        <v>84</v>
      </c>
      <c r="G9">
        <v>65</v>
      </c>
      <c r="I9" t="str">
        <f t="shared" si="0"/>
        <v>DISTINCTION</v>
      </c>
    </row>
    <row r="10" spans="2:16" x14ac:dyDescent="0.25">
      <c r="B10" t="s">
        <v>90</v>
      </c>
      <c r="C10" t="s">
        <v>92</v>
      </c>
      <c r="G10">
        <v>15</v>
      </c>
      <c r="I10" t="str">
        <f t="shared" si="0"/>
        <v>FAIL</v>
      </c>
    </row>
    <row r="11" spans="2:16" x14ac:dyDescent="0.25">
      <c r="G11">
        <v>85</v>
      </c>
      <c r="I11" t="str">
        <f t="shared" si="0"/>
        <v>DISTINCTION</v>
      </c>
    </row>
    <row r="12" spans="2:16" x14ac:dyDescent="0.25">
      <c r="G12">
        <v>42</v>
      </c>
      <c r="I12" t="str">
        <f t="shared" si="0"/>
        <v>PASS</v>
      </c>
    </row>
    <row r="13" spans="2:16" x14ac:dyDescent="0.25">
      <c r="G13">
        <v>25</v>
      </c>
      <c r="I13" t="str">
        <f t="shared" si="0"/>
        <v>FAIL</v>
      </c>
    </row>
    <row r="14" spans="2:16" x14ac:dyDescent="0.25">
      <c r="G14">
        <v>85</v>
      </c>
      <c r="I14" t="str">
        <f t="shared" si="0"/>
        <v>DISTINCTION</v>
      </c>
      <c r="O14">
        <v>55</v>
      </c>
    </row>
    <row r="20" spans="8:8" x14ac:dyDescent="0.25">
      <c r="H20">
        <v>400</v>
      </c>
    </row>
  </sheetData>
  <mergeCells count="1">
    <mergeCell ref="G3:I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MATHEMATICAL</vt:lpstr>
      <vt:lpstr>ADVANCED STATISTICAL</vt:lpstr>
      <vt:lpstr>Sheet3</vt:lpstr>
      <vt:lpstr>Sheet5</vt:lpstr>
      <vt:lpstr>STATISTICAL</vt:lpstr>
      <vt:lpstr>IF</vt:lpstr>
      <vt:lpstr>nested if</vt:lpstr>
      <vt:lpstr>AND</vt:lpstr>
      <vt:lpstr>LOGICAL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2020-08-03T15:11:12Z</dcterms:created>
  <dcterms:modified xsi:type="dcterms:W3CDTF">2020-08-22T04:52:55Z</dcterms:modified>
</cp:coreProperties>
</file>