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-commerce Sales Analysis" sheetId="1" r:id="rId4"/>
    <sheet state="visible" name="Pivot Table" sheetId="2" r:id="rId5"/>
    <sheet state="visible" name="Dashboard" sheetId="3" r:id="rId6"/>
    <sheet state="visible" name="SQL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<sst xmlns="http://schemas.openxmlformats.org/spreadsheetml/2006/main" count="3045" uniqueCount="574">
  <si>
    <t>Date</t>
  </si>
  <si>
    <t>Order ID</t>
  </si>
  <si>
    <t>Customer Name</t>
  </si>
  <si>
    <t>Product Category</t>
  </si>
  <si>
    <t>Product Name</t>
  </si>
  <si>
    <t>Quantity Sold</t>
  </si>
  <si>
    <t>Unit Price</t>
  </si>
  <si>
    <t>Total Revenue</t>
  </si>
  <si>
    <t>Payment Method</t>
  </si>
  <si>
    <t>Delivery Status</t>
  </si>
  <si>
    <t>Quantity_isnumeric</t>
  </si>
  <si>
    <t>Price_isnumeric</t>
  </si>
  <si>
    <t>Revenue_isnumeric</t>
  </si>
  <si>
    <t>ORD10000</t>
  </si>
  <si>
    <t>Julia Adams</t>
  </si>
  <si>
    <t>Clothing</t>
  </si>
  <si>
    <t>Jeans</t>
  </si>
  <si>
    <t>Cash</t>
  </si>
  <si>
    <t>Delivered</t>
  </si>
  <si>
    <t>Delivery Performance</t>
  </si>
  <si>
    <t>ORD10001</t>
  </si>
  <si>
    <t>George Brown</t>
  </si>
  <si>
    <t>Books</t>
  </si>
  <si>
    <t>Non-Fiction</t>
  </si>
  <si>
    <t>PayPal</t>
  </si>
  <si>
    <t>Calculate Total Revenue for Each Product Category</t>
  </si>
  <si>
    <t>Top 3 Customers by Spend</t>
  </si>
  <si>
    <t>ORD10002</t>
  </si>
  <si>
    <t>Beauty</t>
  </si>
  <si>
    <t>Perfume</t>
  </si>
  <si>
    <t>Count</t>
  </si>
  <si>
    <t>ORD10003</t>
  </si>
  <si>
    <t>Ian Black</t>
  </si>
  <si>
    <t>Jacket</t>
  </si>
  <si>
    <t>Pending</t>
  </si>
  <si>
    <t>ORD10004</t>
  </si>
  <si>
    <t>Charlie Davis</t>
  </si>
  <si>
    <t>Lipstick</t>
  </si>
  <si>
    <t>Credit Card</t>
  </si>
  <si>
    <t>ORD10005</t>
  </si>
  <si>
    <t>Hannah White</t>
  </si>
  <si>
    <t>Electronics</t>
  </si>
  <si>
    <t>Smartwatch</t>
  </si>
  <si>
    <t>Cancelled</t>
  </si>
  <si>
    <t>ORD10006</t>
  </si>
  <si>
    <t>ORD10007</t>
  </si>
  <si>
    <t>Smartphone</t>
  </si>
  <si>
    <t>Count Unique Customers</t>
  </si>
  <si>
    <t>ORD10008</t>
  </si>
  <si>
    <t>Bob Smith</t>
  </si>
  <si>
    <t>Sneakers</t>
  </si>
  <si>
    <t>Percentage of Orders (Pending, Delivered, Cancelled)</t>
  </si>
  <si>
    <t>ORD10009</t>
  </si>
  <si>
    <t>Fiona Green</t>
  </si>
  <si>
    <t>Home Appliances</t>
  </si>
  <si>
    <t>Microwave</t>
  </si>
  <si>
    <t>Percentage</t>
  </si>
  <si>
    <t>ORD10010</t>
  </si>
  <si>
    <t>ORD10011</t>
  </si>
  <si>
    <t>Vacuum Cleaner</t>
  </si>
  <si>
    <t>Top 5 Best-Selling Products (By Revenue)</t>
  </si>
  <si>
    <t>Customers with Multiple Purchases on the Same Day</t>
  </si>
  <si>
    <t>ORD10012</t>
  </si>
  <si>
    <t>ORD10013</t>
  </si>
  <si>
    <t>Alice Johnson</t>
  </si>
  <si>
    <t>ORD10014</t>
  </si>
  <si>
    <t>ORD10015</t>
  </si>
  <si>
    <t>ORD10016</t>
  </si>
  <si>
    <t>Diana Lee</t>
  </si>
  <si>
    <t>Top 3 Products by Revenue</t>
  </si>
  <si>
    <t>ORD10017</t>
  </si>
  <si>
    <t>ORD10018</t>
  </si>
  <si>
    <t>ORD10019</t>
  </si>
  <si>
    <t>Edward Kim</t>
  </si>
  <si>
    <t>Foundation</t>
  </si>
  <si>
    <t>Payment Method Generates The Highest Revenue</t>
  </si>
  <si>
    <t>ORD10020</t>
  </si>
  <si>
    <t>ORD10021</t>
  </si>
  <si>
    <t>ORD10022</t>
  </si>
  <si>
    <t>Eyeliner</t>
  </si>
  <si>
    <t>Top 3 Product Category by Revenue</t>
  </si>
  <si>
    <t>ORD10023</t>
  </si>
  <si>
    <t>ORD10024</t>
  </si>
  <si>
    <t>T-Shirt</t>
  </si>
  <si>
    <t>ORD10025</t>
  </si>
  <si>
    <t>ORD10026</t>
  </si>
  <si>
    <t>ORD10027</t>
  </si>
  <si>
    <t>ORD10028</t>
  </si>
  <si>
    <t>Biography</t>
  </si>
  <si>
    <t>ORD10029</t>
  </si>
  <si>
    <t>Headphones</t>
  </si>
  <si>
    <t>ORD10030</t>
  </si>
  <si>
    <t>ORD10031</t>
  </si>
  <si>
    <t>ORD10032</t>
  </si>
  <si>
    <t>Comics</t>
  </si>
  <si>
    <t>ORD10033</t>
  </si>
  <si>
    <t>ORD10034</t>
  </si>
  <si>
    <t>ORD10035</t>
  </si>
  <si>
    <t>Refrigerator</t>
  </si>
  <si>
    <t>ORD10036</t>
  </si>
  <si>
    <t>ORD10037</t>
  </si>
  <si>
    <t>ORD10038</t>
  </si>
  <si>
    <t>ORD10039</t>
  </si>
  <si>
    <t>ORD10040</t>
  </si>
  <si>
    <t>ORD10041</t>
  </si>
  <si>
    <t>ORD10042</t>
  </si>
  <si>
    <t>Laptop</t>
  </si>
  <si>
    <t>ORD10043</t>
  </si>
  <si>
    <t>ORD10044</t>
  </si>
  <si>
    <t>ORD10045</t>
  </si>
  <si>
    <t>ORD10046</t>
  </si>
  <si>
    <t>ORD10047</t>
  </si>
  <si>
    <t>ORD10048</t>
  </si>
  <si>
    <t>ORD10049</t>
  </si>
  <si>
    <t>ORD10050</t>
  </si>
  <si>
    <t>ORD10051</t>
  </si>
  <si>
    <t>ORD10052</t>
  </si>
  <si>
    <t>ORD10053</t>
  </si>
  <si>
    <t>ORD10054</t>
  </si>
  <si>
    <t>ORD10055</t>
  </si>
  <si>
    <t>ORD10056</t>
  </si>
  <si>
    <t>ORD10057</t>
  </si>
  <si>
    <t>ORD10058</t>
  </si>
  <si>
    <t>ORD10059</t>
  </si>
  <si>
    <t>Air Fryer</t>
  </si>
  <si>
    <t>ORD10060</t>
  </si>
  <si>
    <t>ORD10061</t>
  </si>
  <si>
    <t>ORD10062</t>
  </si>
  <si>
    <t>ORD10063</t>
  </si>
  <si>
    <t>Fiction</t>
  </si>
  <si>
    <t>ORD10064</t>
  </si>
  <si>
    <t>ORD10065</t>
  </si>
  <si>
    <t>ORD10066</t>
  </si>
  <si>
    <t>ORD10067</t>
  </si>
  <si>
    <t>ORD10068</t>
  </si>
  <si>
    <t>ORD10069</t>
  </si>
  <si>
    <t>ORD10070</t>
  </si>
  <si>
    <t>ORD10071</t>
  </si>
  <si>
    <t>ORD10072</t>
  </si>
  <si>
    <t>ORD10073</t>
  </si>
  <si>
    <t>ORD10074</t>
  </si>
  <si>
    <t>ORD10075</t>
  </si>
  <si>
    <t>ORD10076</t>
  </si>
  <si>
    <t>ORD10077</t>
  </si>
  <si>
    <t>ORD10078</t>
  </si>
  <si>
    <t>ORD10079</t>
  </si>
  <si>
    <t>ORD10080</t>
  </si>
  <si>
    <t>ORD10081</t>
  </si>
  <si>
    <t>ORD10082</t>
  </si>
  <si>
    <t>ORD10083</t>
  </si>
  <si>
    <t>ORD10084</t>
  </si>
  <si>
    <t>ORD10085</t>
  </si>
  <si>
    <t>ORD10086</t>
  </si>
  <si>
    <t>ORD10087</t>
  </si>
  <si>
    <t>ORD10088</t>
  </si>
  <si>
    <t>ORD10089</t>
  </si>
  <si>
    <t>ORD10090</t>
  </si>
  <si>
    <t>ORD10091</t>
  </si>
  <si>
    <t>ORD10092</t>
  </si>
  <si>
    <t>ORD10093</t>
  </si>
  <si>
    <t>ORD10094</t>
  </si>
  <si>
    <t>ORD10095</t>
  </si>
  <si>
    <t>ORD10096</t>
  </si>
  <si>
    <t>ORD10097</t>
  </si>
  <si>
    <t>ORD10098</t>
  </si>
  <si>
    <t>ORD10099</t>
  </si>
  <si>
    <t>ORD10100</t>
  </si>
  <si>
    <t>ORD10101</t>
  </si>
  <si>
    <t>ORD10102</t>
  </si>
  <si>
    <t>ORD10103</t>
  </si>
  <si>
    <t>ORD10104</t>
  </si>
  <si>
    <t>ORD10105</t>
  </si>
  <si>
    <t>ORD10106</t>
  </si>
  <si>
    <t>ORD10107</t>
  </si>
  <si>
    <t>ORD10108</t>
  </si>
  <si>
    <t>ORD10109</t>
  </si>
  <si>
    <t>ORD10110</t>
  </si>
  <si>
    <t>ORD10111</t>
  </si>
  <si>
    <t>ORD10112</t>
  </si>
  <si>
    <t>ORD10113</t>
  </si>
  <si>
    <t>ORD10114</t>
  </si>
  <si>
    <t>ORD10115</t>
  </si>
  <si>
    <t>ORD10116</t>
  </si>
  <si>
    <t>ORD10117</t>
  </si>
  <si>
    <t>ORD10118</t>
  </si>
  <si>
    <t>ORD10119</t>
  </si>
  <si>
    <t>ORD10120</t>
  </si>
  <si>
    <t>ORD10121</t>
  </si>
  <si>
    <t>ORD10122</t>
  </si>
  <si>
    <t>ORD10123</t>
  </si>
  <si>
    <t>ORD10124</t>
  </si>
  <si>
    <t>ORD10125</t>
  </si>
  <si>
    <t>ORD10126</t>
  </si>
  <si>
    <t>ORD10127</t>
  </si>
  <si>
    <t>ORD10128</t>
  </si>
  <si>
    <t>ORD10129</t>
  </si>
  <si>
    <t>ORD10130</t>
  </si>
  <si>
    <t>ORD10131</t>
  </si>
  <si>
    <t>ORD10132</t>
  </si>
  <si>
    <t>ORD10133</t>
  </si>
  <si>
    <t>ORD10134</t>
  </si>
  <si>
    <t>ORD10135</t>
  </si>
  <si>
    <t>ORD10136</t>
  </si>
  <si>
    <t>ORD10137</t>
  </si>
  <si>
    <t>ORD10138</t>
  </si>
  <si>
    <t>ORD10139</t>
  </si>
  <si>
    <t>ORD10140</t>
  </si>
  <si>
    <t>ORD10141</t>
  </si>
  <si>
    <t>ORD10142</t>
  </si>
  <si>
    <t>ORD10143</t>
  </si>
  <si>
    <t>ORD10144</t>
  </si>
  <si>
    <t>ORD10145</t>
  </si>
  <si>
    <t>ORD10146</t>
  </si>
  <si>
    <t>ORD10147</t>
  </si>
  <si>
    <t>ORD10148</t>
  </si>
  <si>
    <t>ORD10149</t>
  </si>
  <si>
    <t>ORD10150</t>
  </si>
  <si>
    <t>ORD10151</t>
  </si>
  <si>
    <t>ORD10152</t>
  </si>
  <si>
    <t>ORD10153</t>
  </si>
  <si>
    <t>ORD10154</t>
  </si>
  <si>
    <t>ORD10155</t>
  </si>
  <si>
    <t>ORD10156</t>
  </si>
  <si>
    <t>ORD10157</t>
  </si>
  <si>
    <t>ORD10158</t>
  </si>
  <si>
    <t>ORD10159</t>
  </si>
  <si>
    <t>ORD10160</t>
  </si>
  <si>
    <t>ORD10161</t>
  </si>
  <si>
    <t>ORD10162</t>
  </si>
  <si>
    <t>ORD10163</t>
  </si>
  <si>
    <t>ORD10164</t>
  </si>
  <si>
    <t>ORD10165</t>
  </si>
  <si>
    <t>ORD10166</t>
  </si>
  <si>
    <t>ORD10167</t>
  </si>
  <si>
    <t>ORD10168</t>
  </si>
  <si>
    <t>ORD10169</t>
  </si>
  <si>
    <t>ORD10170</t>
  </si>
  <si>
    <t>ORD10171</t>
  </si>
  <si>
    <t>ORD10172</t>
  </si>
  <si>
    <t>ORD10173</t>
  </si>
  <si>
    <t>ORD10174</t>
  </si>
  <si>
    <t>ORD10175</t>
  </si>
  <si>
    <t>ORD10176</t>
  </si>
  <si>
    <t>ORD10177</t>
  </si>
  <si>
    <t>ORD10178</t>
  </si>
  <si>
    <t>ORD10179</t>
  </si>
  <si>
    <t>ORD10180</t>
  </si>
  <si>
    <t>ORD10181</t>
  </si>
  <si>
    <t>ORD10182</t>
  </si>
  <si>
    <t>ORD10183</t>
  </si>
  <si>
    <t>ORD10184</t>
  </si>
  <si>
    <t>ORD10185</t>
  </si>
  <si>
    <t>ORD10186</t>
  </si>
  <si>
    <t>ORD10187</t>
  </si>
  <si>
    <t>ORD10188</t>
  </si>
  <si>
    <t>ORD10189</t>
  </si>
  <si>
    <t>ORD10190</t>
  </si>
  <si>
    <t>ORD10191</t>
  </si>
  <si>
    <t>ORD10192</t>
  </si>
  <si>
    <t>ORD10193</t>
  </si>
  <si>
    <t>ORD10194</t>
  </si>
  <si>
    <t>ORD10195</t>
  </si>
  <si>
    <t>ORD10196</t>
  </si>
  <si>
    <t>ORD10197</t>
  </si>
  <si>
    <t>ORD10198</t>
  </si>
  <si>
    <t>ORD10199</t>
  </si>
  <si>
    <t>ORD10200</t>
  </si>
  <si>
    <t>ORD10201</t>
  </si>
  <si>
    <t>ORD10202</t>
  </si>
  <si>
    <t>ORD10203</t>
  </si>
  <si>
    <t>ORD10204</t>
  </si>
  <si>
    <t>ORD10205</t>
  </si>
  <si>
    <t>ORD10206</t>
  </si>
  <si>
    <t>ORD10207</t>
  </si>
  <si>
    <t>ORD10208</t>
  </si>
  <si>
    <t>ORD10209</t>
  </si>
  <si>
    <t>ORD10210</t>
  </si>
  <si>
    <t>ORD10211</t>
  </si>
  <si>
    <t>ORD10212</t>
  </si>
  <si>
    <t>ORD10213</t>
  </si>
  <si>
    <t>ORD10214</t>
  </si>
  <si>
    <t>ORD10215</t>
  </si>
  <si>
    <t>ORD10216</t>
  </si>
  <si>
    <t>ORD10217</t>
  </si>
  <si>
    <t>ORD10218</t>
  </si>
  <si>
    <t>ORD10219</t>
  </si>
  <si>
    <t>ORD10220</t>
  </si>
  <si>
    <t>ORD10221</t>
  </si>
  <si>
    <t>ORD10222</t>
  </si>
  <si>
    <t>ORD10223</t>
  </si>
  <si>
    <t>ORD10224</t>
  </si>
  <si>
    <t>ORD10225</t>
  </si>
  <si>
    <t>ORD10226</t>
  </si>
  <si>
    <t>ORD10227</t>
  </si>
  <si>
    <t>ORD10228</t>
  </si>
  <si>
    <t>ORD10229</t>
  </si>
  <si>
    <t>ORD10230</t>
  </si>
  <si>
    <t>ORD10231</t>
  </si>
  <si>
    <t>ORD10232</t>
  </si>
  <si>
    <t>ORD10233</t>
  </si>
  <si>
    <t>ORD10234</t>
  </si>
  <si>
    <t>ORD10235</t>
  </si>
  <si>
    <t>ORD10236</t>
  </si>
  <si>
    <t>ORD10237</t>
  </si>
  <si>
    <t>ORD10238</t>
  </si>
  <si>
    <t>ORD10239</t>
  </si>
  <si>
    <t>ORD10240</t>
  </si>
  <si>
    <t>ORD10241</t>
  </si>
  <si>
    <t>ORD10242</t>
  </si>
  <si>
    <t>ORD10243</t>
  </si>
  <si>
    <t>ORD10244</t>
  </si>
  <si>
    <t>ORD10245</t>
  </si>
  <si>
    <t>ORD10246</t>
  </si>
  <si>
    <t>ORD10247</t>
  </si>
  <si>
    <t>ORD10248</t>
  </si>
  <si>
    <t>ORD10249</t>
  </si>
  <si>
    <t>ORD10250</t>
  </si>
  <si>
    <t>ORD10251</t>
  </si>
  <si>
    <t>ORD10252</t>
  </si>
  <si>
    <t>ORD10253</t>
  </si>
  <si>
    <t>ORD10254</t>
  </si>
  <si>
    <t>ORD10255</t>
  </si>
  <si>
    <t>ORD10256</t>
  </si>
  <si>
    <t>ORD10257</t>
  </si>
  <si>
    <t>ORD10258</t>
  </si>
  <si>
    <t>ORD10259</t>
  </si>
  <si>
    <t>ORD10260</t>
  </si>
  <si>
    <t>ORD10261</t>
  </si>
  <si>
    <t>ORD10262</t>
  </si>
  <si>
    <t>ORD10263</t>
  </si>
  <si>
    <t>ORD10264</t>
  </si>
  <si>
    <t>ORD10265</t>
  </si>
  <si>
    <t>ORD10266</t>
  </si>
  <si>
    <t>ORD10267</t>
  </si>
  <si>
    <t>ORD10268</t>
  </si>
  <si>
    <t>ORD10269</t>
  </si>
  <si>
    <t>ORD10270</t>
  </si>
  <si>
    <t>ORD10271</t>
  </si>
  <si>
    <t>ORD10272</t>
  </si>
  <si>
    <t>ORD10273</t>
  </si>
  <si>
    <t>ORD10274</t>
  </si>
  <si>
    <t>ORD10275</t>
  </si>
  <si>
    <t>ORD10276</t>
  </si>
  <si>
    <t>ORD10277</t>
  </si>
  <si>
    <t>ORD10278</t>
  </si>
  <si>
    <t>ORD10279</t>
  </si>
  <si>
    <t>ORD10280</t>
  </si>
  <si>
    <t>ORD10281</t>
  </si>
  <si>
    <t>ORD10282</t>
  </si>
  <si>
    <t>ORD10283</t>
  </si>
  <si>
    <t>ORD10284</t>
  </si>
  <si>
    <t>ORD10285</t>
  </si>
  <si>
    <t>ORD10286</t>
  </si>
  <si>
    <t>ORD10287</t>
  </si>
  <si>
    <t>ORD10288</t>
  </si>
  <si>
    <t>ORD10289</t>
  </si>
  <si>
    <t>ORD10290</t>
  </si>
  <si>
    <t>ORD10291</t>
  </si>
  <si>
    <t>ORD10292</t>
  </si>
  <si>
    <t>ORD10293</t>
  </si>
  <si>
    <t>ORD10294</t>
  </si>
  <si>
    <t>ORD10295</t>
  </si>
  <si>
    <t>ORD10296</t>
  </si>
  <si>
    <t>ORD10297</t>
  </si>
  <si>
    <t>ORD10298</t>
  </si>
  <si>
    <t>ORD10299</t>
  </si>
  <si>
    <t>ORD10300</t>
  </si>
  <si>
    <t>ORD10301</t>
  </si>
  <si>
    <t>ORD10302</t>
  </si>
  <si>
    <t>ORD10303</t>
  </si>
  <si>
    <t>ORD10304</t>
  </si>
  <si>
    <t>ORD10305</t>
  </si>
  <si>
    <t>ORD10306</t>
  </si>
  <si>
    <t>ORD10307</t>
  </si>
  <si>
    <t>ORD10308</t>
  </si>
  <si>
    <t>ORD10309</t>
  </si>
  <si>
    <t>ORD10310</t>
  </si>
  <si>
    <t>ORD10311</t>
  </si>
  <si>
    <t>ORD10312</t>
  </si>
  <si>
    <t>ORD10313</t>
  </si>
  <si>
    <t>ORD10314</t>
  </si>
  <si>
    <t>ORD10315</t>
  </si>
  <si>
    <t>ORD10316</t>
  </si>
  <si>
    <t>ORD10317</t>
  </si>
  <si>
    <t>ORD10318</t>
  </si>
  <si>
    <t>ORD10319</t>
  </si>
  <si>
    <t>ORD10320</t>
  </si>
  <si>
    <t>ORD10321</t>
  </si>
  <si>
    <t>ORD10322</t>
  </si>
  <si>
    <t>ORD10323</t>
  </si>
  <si>
    <t>ORD10324</t>
  </si>
  <si>
    <t>ORD10325</t>
  </si>
  <si>
    <t>ORD10326</t>
  </si>
  <si>
    <t>ORD10327</t>
  </si>
  <si>
    <t>ORD10328</t>
  </si>
  <si>
    <t>ORD10329</t>
  </si>
  <si>
    <t>ORD10330</t>
  </si>
  <si>
    <t>ORD10331</t>
  </si>
  <si>
    <t>ORD10332</t>
  </si>
  <si>
    <t>ORD10333</t>
  </si>
  <si>
    <t>ORD10334</t>
  </si>
  <si>
    <t>ORD10335</t>
  </si>
  <si>
    <t>ORD10336</t>
  </si>
  <si>
    <t>ORD10337</t>
  </si>
  <si>
    <t>ORD10338</t>
  </si>
  <si>
    <t>ORD10339</t>
  </si>
  <si>
    <t>ORD10340</t>
  </si>
  <si>
    <t>ORD10341</t>
  </si>
  <si>
    <t>ORD10342</t>
  </si>
  <si>
    <t>ORD10343</t>
  </si>
  <si>
    <t>ORD10344</t>
  </si>
  <si>
    <t>ORD10345</t>
  </si>
  <si>
    <t>ORD10346</t>
  </si>
  <si>
    <t>ORD10347</t>
  </si>
  <si>
    <t>ORD10348</t>
  </si>
  <si>
    <t>ORD10349</t>
  </si>
  <si>
    <t>ORD10350</t>
  </si>
  <si>
    <t>ORD10351</t>
  </si>
  <si>
    <t>ORD10352</t>
  </si>
  <si>
    <t>ORD10353</t>
  </si>
  <si>
    <t>ORD10354</t>
  </si>
  <si>
    <t>ORD10355</t>
  </si>
  <si>
    <t>ORD10356</t>
  </si>
  <si>
    <t>ORD10357</t>
  </si>
  <si>
    <t>ORD10358</t>
  </si>
  <si>
    <t>ORD10359</t>
  </si>
  <si>
    <t>ORD10360</t>
  </si>
  <si>
    <t>ORD10361</t>
  </si>
  <si>
    <t>ORD10362</t>
  </si>
  <si>
    <t>ORD10363</t>
  </si>
  <si>
    <t>ORD10364</t>
  </si>
  <si>
    <t>ORD10365</t>
  </si>
  <si>
    <t>ORD10366</t>
  </si>
  <si>
    <t>ORD10367</t>
  </si>
  <si>
    <t>ORD10368</t>
  </si>
  <si>
    <t>ORD10369</t>
  </si>
  <si>
    <t>ORD10370</t>
  </si>
  <si>
    <t>ORD10371</t>
  </si>
  <si>
    <t>ORD10372</t>
  </si>
  <si>
    <t>ORD10373</t>
  </si>
  <si>
    <t>ORD10374</t>
  </si>
  <si>
    <t>ORD10375</t>
  </si>
  <si>
    <t>ORD10376</t>
  </si>
  <si>
    <t>ORD10377</t>
  </si>
  <si>
    <t>ORD10378</t>
  </si>
  <si>
    <t>ORD10379</t>
  </si>
  <si>
    <t>ORD10380</t>
  </si>
  <si>
    <t>ORD10381</t>
  </si>
  <si>
    <t>ORD10382</t>
  </si>
  <si>
    <t>ORD10383</t>
  </si>
  <si>
    <t>ORD10384</t>
  </si>
  <si>
    <t>ORD10385</t>
  </si>
  <si>
    <t>ORD10386</t>
  </si>
  <si>
    <t>ORD10387</t>
  </si>
  <si>
    <t>ORD10388</t>
  </si>
  <si>
    <t>ORD10389</t>
  </si>
  <si>
    <t>ORD10390</t>
  </si>
  <si>
    <t>ORD10391</t>
  </si>
  <si>
    <t>ORD10392</t>
  </si>
  <si>
    <t>ORD10393</t>
  </si>
  <si>
    <t>ORD10394</t>
  </si>
  <si>
    <t>ORD10395</t>
  </si>
  <si>
    <t>ORD10396</t>
  </si>
  <si>
    <t>ORD10397</t>
  </si>
  <si>
    <t>ORD10398</t>
  </si>
  <si>
    <t>ORD10399</t>
  </si>
  <si>
    <t>ORD10400</t>
  </si>
  <si>
    <t>ORD10401</t>
  </si>
  <si>
    <t>ORD10402</t>
  </si>
  <si>
    <t>ORD10403</t>
  </si>
  <si>
    <t>ORD10404</t>
  </si>
  <si>
    <t>ORD10405</t>
  </si>
  <si>
    <t>ORD10406</t>
  </si>
  <si>
    <t>ORD10407</t>
  </si>
  <si>
    <t>ORD10408</t>
  </si>
  <si>
    <t>ORD10409</t>
  </si>
  <si>
    <t>ORD10410</t>
  </si>
  <si>
    <t>ORD10411</t>
  </si>
  <si>
    <t>ORD10412</t>
  </si>
  <si>
    <t>ORD10413</t>
  </si>
  <si>
    <t>ORD10414</t>
  </si>
  <si>
    <t>ORD10415</t>
  </si>
  <si>
    <t>ORD10416</t>
  </si>
  <si>
    <t>ORD10417</t>
  </si>
  <si>
    <t>ORD10418</t>
  </si>
  <si>
    <t>ORD10419</t>
  </si>
  <si>
    <t>ORD10420</t>
  </si>
  <si>
    <t>ORD10421</t>
  </si>
  <si>
    <t>ORD10422</t>
  </si>
  <si>
    <t>ORD10423</t>
  </si>
  <si>
    <t>ORD10424</t>
  </si>
  <si>
    <t>ORD10425</t>
  </si>
  <si>
    <t>ORD10426</t>
  </si>
  <si>
    <t>ORD10427</t>
  </si>
  <si>
    <t>ORD10428</t>
  </si>
  <si>
    <t>ORD10429</t>
  </si>
  <si>
    <t>ORD10430</t>
  </si>
  <si>
    <t>ORD10431</t>
  </si>
  <si>
    <t>ORD10432</t>
  </si>
  <si>
    <t>ORD10433</t>
  </si>
  <si>
    <t>ORD10434</t>
  </si>
  <si>
    <t>ORD10435</t>
  </si>
  <si>
    <t>ORD10436</t>
  </si>
  <si>
    <t>ORD10437</t>
  </si>
  <si>
    <t>ORD10438</t>
  </si>
  <si>
    <t>ORD10439</t>
  </si>
  <si>
    <t>ORD10440</t>
  </si>
  <si>
    <t>ORD10441</t>
  </si>
  <si>
    <t>ORD10442</t>
  </si>
  <si>
    <t>ORD10443</t>
  </si>
  <si>
    <t>ORD10444</t>
  </si>
  <si>
    <t>ORD10445</t>
  </si>
  <si>
    <t>ORD10446</t>
  </si>
  <si>
    <t>ORD10447</t>
  </si>
  <si>
    <t>ORD10448</t>
  </si>
  <si>
    <t>ORD10449</t>
  </si>
  <si>
    <t>ORD10450</t>
  </si>
  <si>
    <t>ORD10451</t>
  </si>
  <si>
    <t>ORD10452</t>
  </si>
  <si>
    <t>ORD10453</t>
  </si>
  <si>
    <t>ORD10454</t>
  </si>
  <si>
    <t>ORD10455</t>
  </si>
  <si>
    <t>ORD10456</t>
  </si>
  <si>
    <t>ORD10457</t>
  </si>
  <si>
    <t>ORD10458</t>
  </si>
  <si>
    <t>ORD10459</t>
  </si>
  <si>
    <t>ORD10460</t>
  </si>
  <si>
    <t>ORD10461</t>
  </si>
  <si>
    <t>ORD10462</t>
  </si>
  <si>
    <t>ORD10463</t>
  </si>
  <si>
    <t>ORD10464</t>
  </si>
  <si>
    <t>ORD10465</t>
  </si>
  <si>
    <t>ORD10466</t>
  </si>
  <si>
    <t>ORD10467</t>
  </si>
  <si>
    <t>ORD10468</t>
  </si>
  <si>
    <t>ORD10469</t>
  </si>
  <si>
    <t>ORD10470</t>
  </si>
  <si>
    <t>ORD10471</t>
  </si>
  <si>
    <t>ORD10472</t>
  </si>
  <si>
    <t>ORD10473</t>
  </si>
  <si>
    <t>ORD10474</t>
  </si>
  <si>
    <t>ORD10475</t>
  </si>
  <si>
    <t>ORD10476</t>
  </si>
  <si>
    <t>ORD10477</t>
  </si>
  <si>
    <t>ORD10478</t>
  </si>
  <si>
    <t>ORD10479</t>
  </si>
  <si>
    <t>ORD10480</t>
  </si>
  <si>
    <t>ORD10481</t>
  </si>
  <si>
    <t>ORD10482</t>
  </si>
  <si>
    <t>ORD10483</t>
  </si>
  <si>
    <t>ORD10484</t>
  </si>
  <si>
    <t>ORD10485</t>
  </si>
  <si>
    <t>ORD10486</t>
  </si>
  <si>
    <t>ORD10487</t>
  </si>
  <si>
    <t>ORD10488</t>
  </si>
  <si>
    <t>ORD10489</t>
  </si>
  <si>
    <t>ORD10490</t>
  </si>
  <si>
    <t>ORD10491</t>
  </si>
  <si>
    <t>ORD10492</t>
  </si>
  <si>
    <t>ORD10493</t>
  </si>
  <si>
    <t>ORD10494</t>
  </si>
  <si>
    <t>ORD10495</t>
  </si>
  <si>
    <t>ORD10496</t>
  </si>
  <si>
    <t>ORD10497</t>
  </si>
  <si>
    <t>ORD10498</t>
  </si>
  <si>
    <t>ORD10499</t>
  </si>
  <si>
    <t>SUM of Total Revenue</t>
  </si>
  <si>
    <t>Grand Total</t>
  </si>
  <si>
    <t>E-Commerce Sales Dashboard</t>
  </si>
  <si>
    <t>Total Revenue Per Product Category</t>
  </si>
  <si>
    <t>Top 5  Best Selling Products By Revenue</t>
  </si>
  <si>
    <t>No Of Orders Per Payment Method</t>
  </si>
  <si>
    <t xml:space="preserve"> Identify Customers with Multiple Purchases on the Same Day</t>
  </si>
  <si>
    <t xml:space="preserve">Find the Most Frequent Customer Who Has Placed the Highest Number of Orders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</si>
</sst>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4A86E8"/>
      <name val="Arial"/>
      <scheme val="minor"/>
    </font>
    <font>
      <color theme="8"/>
      <name val="Arial"/>
      <scheme val="minor"/>
    </font>
    <font>
      <color theme="4"/>
      <name val="Arial"/>
      <scheme val="minor"/>
    </font>
    <font>
      <sz val="11.0"/>
      <color rgb="FF000000"/>
      <name val="Arial"/>
    </font>
    <font>
      <sz val="17.0"/>
      <color theme="1"/>
      <name val="Arial"/>
      <scheme val="minor"/>
    </font>
    <font>
      <b/>
      <sz val="11.0"/>
      <color rgb="FF000000"/>
      <name val="Arial"/>
    </font>
    <font>
      <b/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A500"/>
        <bgColor rgb="FFFFA500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1" numFmtId="0" xfId="0" applyAlignment="1" applyFont="1">
      <alignment horizontal="center"/>
    </xf>
    <xf borderId="0" fillId="5" fontId="4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3" numFmtId="0" xfId="0" applyAlignment="1" applyFont="1">
      <alignment horizontal="center"/>
    </xf>
    <xf borderId="0" fillId="4" fontId="6" numFmtId="0" xfId="0" applyAlignment="1" applyFont="1">
      <alignment readingOrder="0"/>
    </xf>
    <xf borderId="0" fillId="0" fontId="1" numFmtId="4" xfId="0" applyFont="1" applyNumberFormat="1"/>
    <xf borderId="0" fillId="0" fontId="1" numFmtId="1" xfId="0" applyFont="1" applyNumberFormat="1"/>
    <xf borderId="0" fillId="0" fontId="7" numFmtId="0" xfId="0" applyAlignment="1" applyFont="1">
      <alignment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3 Products by Revenue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'E-commerce Sales Analysis'!$R$20:$R$22</c:f>
            </c:strRef>
          </c:cat>
          <c:val>
            <c:numRef>
              <c:f>'E-commerce Sales Analysis'!$S$20:$S$22</c:f>
              <c:numCache/>
            </c:numRef>
          </c:val>
        </c:ser>
        <c:axId val="1987551910"/>
        <c:axId val="1565126571"/>
      </c:barChart>
      <c:catAx>
        <c:axId val="1987551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5126571"/>
      </c:catAx>
      <c:valAx>
        <c:axId val="156512657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75519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6</xdr:row>
      <xdr:rowOff>161925</xdr:rowOff>
    </xdr:from>
    <xdr:ext cx="3724275" cy="1647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9</xdr:row>
      <xdr:rowOff>190500</xdr:rowOff>
    </xdr:from>
    <xdr:ext cx="4924425" cy="28479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628650</xdr:colOff>
      <xdr:row>9</xdr:row>
      <xdr:rowOff>161925</xdr:rowOff>
    </xdr:from>
    <xdr:ext cx="4924425" cy="26860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26</xdr:row>
      <xdr:rowOff>152400</xdr:rowOff>
    </xdr:from>
    <xdr:ext cx="4248150" cy="300037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942975</xdr:colOff>
      <xdr:row>9</xdr:row>
      <xdr:rowOff>190500</xdr:rowOff>
    </xdr:from>
    <xdr:ext cx="5114925" cy="26860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495300</xdr:colOff>
      <xdr:row>9</xdr:row>
      <xdr:rowOff>38100</xdr:rowOff>
    </xdr:from>
    <xdr:ext cx="3810000" cy="445770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501" sheet="E-commerce Sales Analysis"/>
  </cacheSource>
  <cacheFields>
    <cacheField name="Date" numFmtId="164">
      <sharedItems containsSemiMixedTypes="0" containsDate="1" containsString="0">
        <d v="2024-09-03T00:00:00Z"/>
        <d v="2024-12-19T00:00:00Z"/>
        <d v="2025-01-26T00:00:00Z"/>
        <d v="2024-11-02T00:00:00Z"/>
        <d v="2024-10-03T00:00:00Z"/>
        <d v="2024-11-20T00:00:00Z"/>
        <d v="2024-10-14T00:00:00Z"/>
        <d v="2025-01-11T00:00:00Z"/>
        <d v="2025-02-20T00:00:00Z"/>
        <d v="2025-01-05T00:00:00Z"/>
        <d v="2025-02-12T00:00:00Z"/>
        <d v="2024-11-28T00:00:00Z"/>
        <d v="2025-01-29T00:00:00Z"/>
        <d v="2025-01-12T00:00:00Z"/>
        <d v="2024-08-30T00:00:00Z"/>
        <d v="2024-09-21T00:00:00Z"/>
        <d v="2024-12-31T00:00:00Z"/>
        <d v="2024-11-06T00:00:00Z"/>
        <d v="2024-12-07T00:00:00Z"/>
        <d v="2025-02-01T00:00:00Z"/>
        <d v="2024-11-18T00:00:00Z"/>
        <d v="2024-12-02T00:00:00Z"/>
        <d v="2024-10-23T00:00:00Z"/>
        <d v="2025-01-22T00:00:00Z"/>
        <d v="2025-02-04T00:00:00Z"/>
        <d v="2024-09-06T00:00:00Z"/>
        <d v="2025-02-13T00:00:00Z"/>
        <d v="2024-12-23T00:00:00Z"/>
        <d v="2024-10-12T00:00:00Z"/>
        <d v="2024-09-04T00:00:00Z"/>
        <d v="2024-10-17T00:00:00Z"/>
        <d v="2025-01-16T00:00:00Z"/>
        <d v="2024-10-16T00:00:00Z"/>
        <d v="2025-01-14T00:00:00Z"/>
        <d v="2025-02-23T00:00:00Z"/>
        <d v="2024-09-29T00:00:00Z"/>
        <d v="2024-11-04T00:00:00Z"/>
        <d v="2024-09-14T00:00:00Z"/>
        <d v="2024-09-15T00:00:00Z"/>
        <d v="2024-11-25T00:00:00Z"/>
        <d v="2024-09-02T00:00:00Z"/>
        <d v="2024-09-12T00:00:00Z"/>
        <d v="2025-02-26T00:00:00Z"/>
        <d v="2024-12-22T00:00:00Z"/>
        <d v="2024-12-17T00:00:00Z"/>
        <d v="2024-12-04T00:00:00Z"/>
        <d v="2025-01-28T00:00:00Z"/>
        <d v="2025-02-17T00:00:00Z"/>
        <d v="2024-10-06T00:00:00Z"/>
        <d v="2025-01-06T00:00:00Z"/>
        <d v="2024-12-09T00:00:00Z"/>
        <d v="2024-12-01T00:00:00Z"/>
        <d v="2024-09-25T00:00:00Z"/>
        <d v="2025-01-07T00:00:00Z"/>
        <d v="2025-01-03T00:00:00Z"/>
        <d v="2024-11-16T00:00:00Z"/>
        <d v="2025-01-21T00:00:00Z"/>
        <d v="2025-01-13T00:00:00Z"/>
        <d v="2024-12-13T00:00:00Z"/>
        <d v="2025-01-18T00:00:00Z"/>
        <d v="2024-09-22T00:00:00Z"/>
        <d v="2024-11-03T00:00:00Z"/>
        <d v="2025-02-05T00:00:00Z"/>
        <d v="2025-01-15T00:00:00Z"/>
        <d v="2024-11-14T00:00:00Z"/>
        <d v="2025-02-10T00:00:00Z"/>
        <d v="2024-11-23T00:00:00Z"/>
        <d v="2024-09-05T00:00:00Z"/>
        <d v="2025-01-01T00:00:00Z"/>
        <d v="2024-09-28T00:00:00Z"/>
        <d v="2024-11-05T00:00:00Z"/>
        <d v="2024-12-27T00:00:00Z"/>
        <d v="2024-11-15T00:00:00Z"/>
        <d v="2024-11-21T00:00:00Z"/>
        <d v="2024-12-11T00:00:00Z"/>
        <d v="2025-01-02T00:00:00Z"/>
        <d v="2025-02-06T00:00:00Z"/>
        <d v="2025-02-14T00:00:00Z"/>
        <d v="2024-11-26T00:00:00Z"/>
        <d v="2024-12-16T00:00:00Z"/>
        <d v="2024-09-19T00:00:00Z"/>
        <d v="2025-01-31T00:00:00Z"/>
        <d v="2024-12-30T00:00:00Z"/>
        <d v="2024-09-13T00:00:00Z"/>
        <d v="2024-10-21T00:00:00Z"/>
        <d v="2024-12-29T00:00:00Z"/>
        <d v="2024-12-26T00:00:00Z"/>
        <d v="2024-10-18T00:00:00Z"/>
        <d v="2024-10-04T00:00:00Z"/>
        <d v="2024-09-23T00:00:00Z"/>
        <d v="2024-11-24T00:00:00Z"/>
        <d v="2024-10-09T00:00:00Z"/>
        <d v="2025-01-17T00:00:00Z"/>
        <d v="2025-01-08T00:00:00Z"/>
        <d v="2024-10-19T00:00:00Z"/>
        <d v="2024-12-15T00:00:00Z"/>
        <d v="2024-10-13T00:00:00Z"/>
        <d v="2024-10-01T00:00:00Z"/>
        <d v="2024-10-26T00:00:00Z"/>
        <d v="2024-12-03T00:00:00Z"/>
        <d v="2025-01-27T00:00:00Z"/>
        <d v="2024-12-24T00:00:00Z"/>
        <d v="2024-12-06T00:00:00Z"/>
        <d v="2024-10-31T00:00:00Z"/>
        <d v="2024-11-07T00:00:00Z"/>
        <d v="2024-10-27T00:00:00Z"/>
        <d v="2024-10-05T00:00:00Z"/>
        <d v="2025-02-02T00:00:00Z"/>
        <d v="2024-10-08T00:00:00Z"/>
        <d v="2025-01-10T00:00:00Z"/>
        <d v="2025-02-08T00:00:00Z"/>
        <d v="2024-09-26T00:00:00Z"/>
        <d v="2024-12-25T00:00:00Z"/>
        <d v="2024-12-20T00:00:00Z"/>
        <d v="2025-02-18T00:00:00Z"/>
        <d v="2024-10-02T00:00:00Z"/>
        <d v="2024-10-25T00:00:00Z"/>
        <d v="2024-09-30T00:00:00Z"/>
        <d v="2024-11-19T00:00:00Z"/>
        <d v="2024-12-10T00:00:00Z"/>
        <d v="2024-12-12T00:00:00Z"/>
        <d v="2024-09-11T00:00:00Z"/>
        <d v="2024-12-08T00:00:00Z"/>
        <d v="2024-09-16T00:00:00Z"/>
        <d v="2024-11-01T00:00:00Z"/>
        <d v="2025-02-22T00:00:00Z"/>
        <d v="2024-12-28T00:00:00Z"/>
        <d v="2025-01-25T00:00:00Z"/>
        <d v="2024-12-18T00:00:00Z"/>
        <d v="2025-02-07T00:00:00Z"/>
        <d v="2024-11-12T00:00:00Z"/>
        <d v="2024-10-07T00:00:00Z"/>
        <d v="2024-10-15T00:00:00Z"/>
        <d v="2025-02-19T00:00:00Z"/>
        <d v="2025-02-24T00:00:00Z"/>
        <d v="2025-01-09T00:00:00Z"/>
        <d v="2025-02-16T00:00:00Z"/>
        <d v="2024-09-18T00:00:00Z"/>
        <d v="2024-12-21T00:00:00Z"/>
        <d v="2024-12-05T00:00:00Z"/>
        <d v="2024-10-10T00:00:00Z"/>
        <d v="2025-01-19T00:00:00Z"/>
        <d v="2025-02-11T00:00:00Z"/>
        <d v="2025-01-20T00:00:00Z"/>
        <d v="2024-11-17T00:00:00Z"/>
        <d v="2024-10-30T00:00:00Z"/>
        <d v="2024-10-24T00:00:00Z"/>
        <d v="2024-08-31T00:00:00Z"/>
        <d v="2024-11-27T00:00:00Z"/>
        <d v="2025-02-21T00:00:00Z"/>
        <d v="2024-11-13T00:00:00Z"/>
        <d v="2024-09-09T00:00:00Z"/>
        <d v="2024-09-24T00:00:00Z"/>
        <d v="2024-09-07T00:00:00Z"/>
        <d v="2024-11-30T00:00:00Z"/>
        <d v="2024-09-20T00:00:00Z"/>
        <d v="2025-01-30T00:00:00Z"/>
        <d v="2024-09-27T00:00:00Z"/>
        <d v="2024-09-01T00:00:00Z"/>
        <d v="2025-02-15T00:00:00Z"/>
        <d v="2024-10-29T00:00:00Z"/>
        <d v="2024-12-14T00:00:00Z"/>
        <d v="2024-11-10T00:00:00Z"/>
        <d v="2024-10-11T00:00:00Z"/>
        <d v="2024-09-08T00:00:00Z"/>
        <d v="2025-01-24T00:00:00Z"/>
        <d v="2024-11-22T00:00:00Z"/>
        <d v="2024-11-09T00:00:00Z"/>
        <d v="2025-02-09T00:00:00Z"/>
        <d v="2024-09-10T00:00:00Z"/>
        <d v="2024-10-28T00:00:00Z"/>
        <d v="2024-11-11T00:00:00Z"/>
      </sharedItems>
    </cacheField>
    <cacheField name="Order ID" numFmtId="0">
      <sharedItems>
        <s v="ORD10000"/>
        <s v="ORD10001"/>
        <s v="ORD10002"/>
        <s v="ORD10003"/>
        <s v="ORD10004"/>
        <s v="ORD10005"/>
        <s v="ORD10006"/>
        <s v="ORD10007"/>
        <s v="ORD10008"/>
        <s v="ORD10009"/>
        <s v="ORD10010"/>
        <s v="ORD10011"/>
        <s v="ORD10012"/>
        <s v="ORD10013"/>
        <s v="ORD10014"/>
        <s v="ORD10015"/>
        <s v="ORD10016"/>
        <s v="ORD10017"/>
        <s v="ORD10018"/>
        <s v="ORD10019"/>
        <s v="ORD10020"/>
        <s v="ORD10021"/>
        <s v="ORD10022"/>
        <s v="ORD10023"/>
        <s v="ORD10024"/>
        <s v="ORD10025"/>
        <s v="ORD10026"/>
        <s v="ORD10027"/>
        <s v="ORD10028"/>
        <s v="ORD10029"/>
        <s v="ORD10030"/>
        <s v="ORD10031"/>
        <s v="ORD10032"/>
        <s v="ORD10033"/>
        <s v="ORD10034"/>
        <s v="ORD10035"/>
        <s v="ORD10036"/>
        <s v="ORD10037"/>
        <s v="ORD10038"/>
        <s v="ORD10039"/>
        <s v="ORD10040"/>
        <s v="ORD10041"/>
        <s v="ORD10042"/>
        <s v="ORD10043"/>
        <s v="ORD10044"/>
        <s v="ORD10045"/>
        <s v="ORD10046"/>
        <s v="ORD10047"/>
        <s v="ORD10048"/>
        <s v="ORD10049"/>
        <s v="ORD10050"/>
        <s v="ORD10051"/>
        <s v="ORD10052"/>
        <s v="ORD10053"/>
        <s v="ORD10054"/>
        <s v="ORD10055"/>
        <s v="ORD10056"/>
        <s v="ORD10057"/>
        <s v="ORD10058"/>
        <s v="ORD10059"/>
        <s v="ORD10060"/>
        <s v="ORD10061"/>
        <s v="ORD10062"/>
        <s v="ORD10063"/>
        <s v="ORD10064"/>
        <s v="ORD10065"/>
        <s v="ORD10066"/>
        <s v="ORD10067"/>
        <s v="ORD10068"/>
        <s v="ORD10069"/>
        <s v="ORD10070"/>
        <s v="ORD10071"/>
        <s v="ORD10072"/>
        <s v="ORD10073"/>
        <s v="ORD10074"/>
        <s v="ORD10075"/>
        <s v="ORD10076"/>
        <s v="ORD10077"/>
        <s v="ORD10078"/>
        <s v="ORD10079"/>
        <s v="ORD10080"/>
        <s v="ORD10081"/>
        <s v="ORD10082"/>
        <s v="ORD10083"/>
        <s v="ORD10084"/>
        <s v="ORD10085"/>
        <s v="ORD10086"/>
        <s v="ORD10087"/>
        <s v="ORD10088"/>
        <s v="ORD10089"/>
        <s v="ORD10090"/>
        <s v="ORD10091"/>
        <s v="ORD10092"/>
        <s v="ORD10093"/>
        <s v="ORD10094"/>
        <s v="ORD10095"/>
        <s v="ORD10096"/>
        <s v="ORD10097"/>
        <s v="ORD10098"/>
        <s v="ORD10099"/>
        <s v="ORD10100"/>
        <s v="ORD10101"/>
        <s v="ORD10102"/>
        <s v="ORD10103"/>
        <s v="ORD10104"/>
        <s v="ORD10105"/>
        <s v="ORD10106"/>
        <s v="ORD10107"/>
        <s v="ORD10108"/>
        <s v="ORD10109"/>
        <s v="ORD10110"/>
        <s v="ORD10111"/>
        <s v="ORD10112"/>
        <s v="ORD10113"/>
        <s v="ORD10114"/>
        <s v="ORD10115"/>
        <s v="ORD10116"/>
        <s v="ORD10117"/>
        <s v="ORD10118"/>
        <s v="ORD10119"/>
        <s v="ORD10120"/>
        <s v="ORD10121"/>
        <s v="ORD10122"/>
        <s v="ORD10123"/>
        <s v="ORD10124"/>
        <s v="ORD10125"/>
        <s v="ORD10126"/>
        <s v="ORD10127"/>
        <s v="ORD10128"/>
        <s v="ORD10129"/>
        <s v="ORD10130"/>
        <s v="ORD10131"/>
        <s v="ORD10132"/>
        <s v="ORD10133"/>
        <s v="ORD10134"/>
        <s v="ORD10135"/>
        <s v="ORD10136"/>
        <s v="ORD10137"/>
        <s v="ORD10138"/>
        <s v="ORD10139"/>
        <s v="ORD10140"/>
        <s v="ORD10141"/>
        <s v="ORD10142"/>
        <s v="ORD10143"/>
        <s v="ORD10144"/>
        <s v="ORD10145"/>
        <s v="ORD10146"/>
        <s v="ORD10147"/>
        <s v="ORD10148"/>
        <s v="ORD10149"/>
        <s v="ORD10150"/>
        <s v="ORD10151"/>
        <s v="ORD10152"/>
        <s v="ORD10153"/>
        <s v="ORD10154"/>
        <s v="ORD10155"/>
        <s v="ORD10156"/>
        <s v="ORD10157"/>
        <s v="ORD10158"/>
        <s v="ORD10159"/>
        <s v="ORD10160"/>
        <s v="ORD10161"/>
        <s v="ORD10162"/>
        <s v="ORD10163"/>
        <s v="ORD10164"/>
        <s v="ORD10165"/>
        <s v="ORD10166"/>
        <s v="ORD10167"/>
        <s v="ORD10168"/>
        <s v="ORD10169"/>
        <s v="ORD10170"/>
        <s v="ORD10171"/>
        <s v="ORD10172"/>
        <s v="ORD10173"/>
        <s v="ORD10174"/>
        <s v="ORD10175"/>
        <s v="ORD10176"/>
        <s v="ORD10177"/>
        <s v="ORD10178"/>
        <s v="ORD10179"/>
        <s v="ORD10180"/>
        <s v="ORD10181"/>
        <s v="ORD10182"/>
        <s v="ORD10183"/>
        <s v="ORD10184"/>
        <s v="ORD10185"/>
        <s v="ORD10186"/>
        <s v="ORD10187"/>
        <s v="ORD10188"/>
        <s v="ORD10189"/>
        <s v="ORD10190"/>
        <s v="ORD10191"/>
        <s v="ORD10192"/>
        <s v="ORD10193"/>
        <s v="ORD10194"/>
        <s v="ORD10195"/>
        <s v="ORD10196"/>
        <s v="ORD10197"/>
        <s v="ORD10198"/>
        <s v="ORD10199"/>
        <s v="ORD10200"/>
        <s v="ORD10201"/>
        <s v="ORD10202"/>
        <s v="ORD10203"/>
        <s v="ORD10204"/>
        <s v="ORD10205"/>
        <s v="ORD10206"/>
        <s v="ORD10207"/>
        <s v="ORD10208"/>
        <s v="ORD10209"/>
        <s v="ORD10210"/>
        <s v="ORD10211"/>
        <s v="ORD10212"/>
        <s v="ORD10213"/>
        <s v="ORD10214"/>
        <s v="ORD10215"/>
        <s v="ORD10216"/>
        <s v="ORD10217"/>
        <s v="ORD10218"/>
        <s v="ORD10219"/>
        <s v="ORD10220"/>
        <s v="ORD10221"/>
        <s v="ORD10222"/>
        <s v="ORD10223"/>
        <s v="ORD10224"/>
        <s v="ORD10225"/>
        <s v="ORD10226"/>
        <s v="ORD10227"/>
        <s v="ORD10228"/>
        <s v="ORD10229"/>
        <s v="ORD10230"/>
        <s v="ORD10231"/>
        <s v="ORD10232"/>
        <s v="ORD10233"/>
        <s v="ORD10234"/>
        <s v="ORD10235"/>
        <s v="ORD10236"/>
        <s v="ORD10237"/>
        <s v="ORD10238"/>
        <s v="ORD10239"/>
        <s v="ORD10240"/>
        <s v="ORD10241"/>
        <s v="ORD10242"/>
        <s v="ORD10243"/>
        <s v="ORD10244"/>
        <s v="ORD10245"/>
        <s v="ORD10246"/>
        <s v="ORD10247"/>
        <s v="ORD10248"/>
        <s v="ORD10249"/>
        <s v="ORD10250"/>
        <s v="ORD10251"/>
        <s v="ORD10252"/>
        <s v="ORD10253"/>
        <s v="ORD10254"/>
        <s v="ORD10255"/>
        <s v="ORD10256"/>
        <s v="ORD10257"/>
        <s v="ORD10258"/>
        <s v="ORD10259"/>
        <s v="ORD10260"/>
        <s v="ORD10261"/>
        <s v="ORD10262"/>
        <s v="ORD10263"/>
        <s v="ORD10264"/>
        <s v="ORD10265"/>
        <s v="ORD10266"/>
        <s v="ORD10267"/>
        <s v="ORD10268"/>
        <s v="ORD10269"/>
        <s v="ORD10270"/>
        <s v="ORD10271"/>
        <s v="ORD10272"/>
        <s v="ORD10273"/>
        <s v="ORD10274"/>
        <s v="ORD10275"/>
        <s v="ORD10276"/>
        <s v="ORD10277"/>
        <s v="ORD10278"/>
        <s v="ORD10279"/>
        <s v="ORD10280"/>
        <s v="ORD10281"/>
        <s v="ORD10282"/>
        <s v="ORD10283"/>
        <s v="ORD10284"/>
        <s v="ORD10285"/>
        <s v="ORD10286"/>
        <s v="ORD10287"/>
        <s v="ORD10288"/>
        <s v="ORD10289"/>
        <s v="ORD10290"/>
        <s v="ORD10291"/>
        <s v="ORD10292"/>
        <s v="ORD10293"/>
        <s v="ORD10294"/>
        <s v="ORD10295"/>
        <s v="ORD10296"/>
        <s v="ORD10297"/>
        <s v="ORD10298"/>
        <s v="ORD10299"/>
        <s v="ORD10300"/>
        <s v="ORD10301"/>
        <s v="ORD10302"/>
        <s v="ORD10303"/>
        <s v="ORD10304"/>
        <s v="ORD10305"/>
        <s v="ORD10306"/>
        <s v="ORD10307"/>
        <s v="ORD10308"/>
        <s v="ORD10309"/>
        <s v="ORD10310"/>
        <s v="ORD10311"/>
        <s v="ORD10312"/>
        <s v="ORD10313"/>
        <s v="ORD10314"/>
        <s v="ORD10315"/>
        <s v="ORD10316"/>
        <s v="ORD10317"/>
        <s v="ORD10318"/>
        <s v="ORD10319"/>
        <s v="ORD10320"/>
        <s v="ORD10321"/>
        <s v="ORD10322"/>
        <s v="ORD10323"/>
        <s v="ORD10324"/>
        <s v="ORD10325"/>
        <s v="ORD10326"/>
        <s v="ORD10327"/>
        <s v="ORD10328"/>
        <s v="ORD10329"/>
        <s v="ORD10330"/>
        <s v="ORD10331"/>
        <s v="ORD10332"/>
        <s v="ORD10333"/>
        <s v="ORD10334"/>
        <s v="ORD10335"/>
        <s v="ORD10336"/>
        <s v="ORD10337"/>
        <s v="ORD10338"/>
        <s v="ORD10339"/>
        <s v="ORD10340"/>
        <s v="ORD10341"/>
        <s v="ORD10342"/>
        <s v="ORD10343"/>
        <s v="ORD10344"/>
        <s v="ORD10345"/>
        <s v="ORD10346"/>
        <s v="ORD10347"/>
        <s v="ORD10348"/>
        <s v="ORD10349"/>
        <s v="ORD10350"/>
        <s v="ORD10351"/>
        <s v="ORD10352"/>
        <s v="ORD10353"/>
        <s v="ORD10354"/>
        <s v="ORD10355"/>
        <s v="ORD10356"/>
        <s v="ORD10357"/>
        <s v="ORD10358"/>
        <s v="ORD10359"/>
        <s v="ORD10360"/>
        <s v="ORD10361"/>
        <s v="ORD10362"/>
        <s v="ORD10363"/>
        <s v="ORD10364"/>
        <s v="ORD10365"/>
        <s v="ORD10366"/>
        <s v="ORD10367"/>
        <s v="ORD10368"/>
        <s v="ORD10369"/>
        <s v="ORD10370"/>
        <s v="ORD10371"/>
        <s v="ORD10372"/>
        <s v="ORD10373"/>
        <s v="ORD10374"/>
        <s v="ORD10375"/>
        <s v="ORD10376"/>
        <s v="ORD10377"/>
        <s v="ORD10378"/>
        <s v="ORD10379"/>
        <s v="ORD10380"/>
        <s v="ORD10381"/>
        <s v="ORD10382"/>
        <s v="ORD10383"/>
        <s v="ORD10384"/>
        <s v="ORD10385"/>
        <s v="ORD10386"/>
        <s v="ORD10387"/>
        <s v="ORD10388"/>
        <s v="ORD10389"/>
        <s v="ORD10390"/>
        <s v="ORD10391"/>
        <s v="ORD10392"/>
        <s v="ORD10393"/>
        <s v="ORD10394"/>
        <s v="ORD10395"/>
        <s v="ORD10396"/>
        <s v="ORD10397"/>
        <s v="ORD10398"/>
        <s v="ORD10399"/>
        <s v="ORD10400"/>
        <s v="ORD10401"/>
        <s v="ORD10402"/>
        <s v="ORD10403"/>
        <s v="ORD10404"/>
        <s v="ORD10405"/>
        <s v="ORD10406"/>
        <s v="ORD10407"/>
        <s v="ORD10408"/>
        <s v="ORD10409"/>
        <s v="ORD10410"/>
        <s v="ORD10411"/>
        <s v="ORD10412"/>
        <s v="ORD10413"/>
        <s v="ORD10414"/>
        <s v="ORD10415"/>
        <s v="ORD10416"/>
        <s v="ORD10417"/>
        <s v="ORD10418"/>
        <s v="ORD10419"/>
        <s v="ORD10420"/>
        <s v="ORD10421"/>
        <s v="ORD10422"/>
        <s v="ORD10423"/>
        <s v="ORD10424"/>
        <s v="ORD10425"/>
        <s v="ORD10426"/>
        <s v="ORD10427"/>
        <s v="ORD10428"/>
        <s v="ORD10429"/>
        <s v="ORD10430"/>
        <s v="ORD10431"/>
        <s v="ORD10432"/>
        <s v="ORD10433"/>
        <s v="ORD10434"/>
        <s v="ORD10435"/>
        <s v="ORD10436"/>
        <s v="ORD10437"/>
        <s v="ORD10438"/>
        <s v="ORD10439"/>
        <s v="ORD10440"/>
        <s v="ORD10441"/>
        <s v="ORD10442"/>
        <s v="ORD10443"/>
        <s v="ORD10444"/>
        <s v="ORD10445"/>
        <s v="ORD10446"/>
        <s v="ORD10447"/>
        <s v="ORD10448"/>
        <s v="ORD10449"/>
        <s v="ORD10450"/>
        <s v="ORD10451"/>
        <s v="ORD10452"/>
        <s v="ORD10453"/>
        <s v="ORD10454"/>
        <s v="ORD10455"/>
        <s v="ORD10456"/>
        <s v="ORD10457"/>
        <s v="ORD10458"/>
        <s v="ORD10459"/>
        <s v="ORD10460"/>
        <s v="ORD10461"/>
        <s v="ORD10462"/>
        <s v="ORD10463"/>
        <s v="ORD10464"/>
        <s v="ORD10465"/>
        <s v="ORD10466"/>
        <s v="ORD10467"/>
        <s v="ORD10468"/>
        <s v="ORD10469"/>
        <s v="ORD10470"/>
        <s v="ORD10471"/>
        <s v="ORD10472"/>
        <s v="ORD10473"/>
        <s v="ORD10474"/>
        <s v="ORD10475"/>
        <s v="ORD10476"/>
        <s v="ORD10477"/>
        <s v="ORD10478"/>
        <s v="ORD10479"/>
        <s v="ORD10480"/>
        <s v="ORD10481"/>
        <s v="ORD10482"/>
        <s v="ORD10483"/>
        <s v="ORD10484"/>
        <s v="ORD10485"/>
        <s v="ORD10486"/>
        <s v="ORD10487"/>
        <s v="ORD10488"/>
        <s v="ORD10489"/>
        <s v="ORD10490"/>
        <s v="ORD10491"/>
        <s v="ORD10492"/>
        <s v="ORD10493"/>
        <s v="ORD10494"/>
        <s v="ORD10495"/>
        <s v="ORD10496"/>
        <s v="ORD10497"/>
        <s v="ORD10498"/>
        <s v="ORD10499"/>
      </sharedItems>
    </cacheField>
    <cacheField name="Customer Name" numFmtId="0">
      <sharedItems>
        <s v="Julia Adams"/>
        <s v="George Brown"/>
        <s v="Ian Black"/>
        <s v="Charlie Davis"/>
        <s v="Hannah White"/>
        <s v="Bob Smith"/>
        <s v="Fiona Green"/>
        <s v="Alice Johnson"/>
        <s v="Diana Lee"/>
        <s v="Edward Kim"/>
      </sharedItems>
    </cacheField>
    <cacheField name="Product Category" numFmtId="0">
      <sharedItems>
        <s v="Clothing"/>
        <s v="Books"/>
        <s v="Beauty"/>
        <s v="Electronics"/>
        <s v="Home Appliances"/>
      </sharedItems>
    </cacheField>
    <cacheField name="Product Name" numFmtId="0">
      <sharedItems>
        <s v="Jeans"/>
        <s v="Non-Fiction"/>
        <s v="Perfume"/>
        <s v="Jacket"/>
        <s v="Lipstick"/>
        <s v="Smartwatch"/>
        <s v="Smartphone"/>
        <s v="Sneakers"/>
        <s v="Microwave"/>
        <s v="Vacuum Cleaner"/>
        <s v="Foundation"/>
        <s v="Eyeliner"/>
        <s v="T-Shirt"/>
        <s v="Biography"/>
        <s v="Headphones"/>
        <s v="Comics"/>
        <s v="Refrigerator"/>
        <s v="Laptop"/>
        <s v="Air Fryer"/>
        <s v="Fiction"/>
      </sharedItems>
    </cacheField>
    <cacheField name="Quantity Sold" numFmtId="0">
      <sharedItems containsSemiMixedTypes="0" containsString="0" containsNumber="1" containsInteger="1">
        <n v="5.0"/>
        <n v="4.0"/>
        <n v="3.0"/>
        <n v="1.0"/>
        <n v="2.0"/>
      </sharedItems>
    </cacheField>
    <cacheField name="Unit Price" numFmtId="0">
      <sharedItems containsSemiMixedTypes="0" containsString="0" containsNumber="1">
        <n v="493.44"/>
        <n v="246.75"/>
        <n v="336.56"/>
        <n v="193.58"/>
        <n v="282.25"/>
        <n v="483.36"/>
        <n v="134.96"/>
        <n v="425.87"/>
        <n v="315.89"/>
        <n v="226.46"/>
        <n v="71.73"/>
        <n v="314.05"/>
        <n v="337.47"/>
        <n v="364.34"/>
        <n v="491.89"/>
        <n v="24.33"/>
        <n v="60.22"/>
        <n v="228.58"/>
        <n v="481.21"/>
        <n v="142.51"/>
        <n v="108.63"/>
        <n v="348.26"/>
        <n v="110.71"/>
        <n v="375.58"/>
        <n v="387.16"/>
        <n v="253.71"/>
        <n v="411.66"/>
        <n v="496.56"/>
        <n v="447.52"/>
        <n v="240.84"/>
        <n v="216.98"/>
        <n v="479.92"/>
        <n v="227.42"/>
        <n v="31.48"/>
        <n v="419.69"/>
        <n v="477.39"/>
        <n v="285.25"/>
        <n v="51.79"/>
        <n v="431.47"/>
        <n v="46.21"/>
        <n v="102.53"/>
        <n v="479.68"/>
        <n v="354.78"/>
        <n v="225.46"/>
        <n v="478.99"/>
        <n v="459.38"/>
        <n v="443.55"/>
        <n v="384.23"/>
        <n v="106.42"/>
        <n v="426.23"/>
        <n v="115.71"/>
        <n v="361.29"/>
        <n v="100.25"/>
        <n v="363.81"/>
        <n v="434.01"/>
        <n v="277.85"/>
        <n v="393.81"/>
        <n v="450.45"/>
        <n v="344.95"/>
        <n v="437.75"/>
        <n v="383.58"/>
        <n v="308.19"/>
        <n v="434.54"/>
        <n v="162.99"/>
        <n v="473.84"/>
        <n v="446.27"/>
        <n v="76.71"/>
        <n v="144.56"/>
        <n v="357.42"/>
        <n v="146.44"/>
        <n v="31.3"/>
        <n v="60.85"/>
        <n v="369.77"/>
        <n v="126.19"/>
        <n v="355.78"/>
        <n v="163.32"/>
        <n v="197.38"/>
        <n v="263.99"/>
        <n v="400.24"/>
        <n v="464.48"/>
        <n v="125.6"/>
        <n v="146.99"/>
        <n v="377.34"/>
        <n v="309.51"/>
        <n v="426.67"/>
        <n v="13.85"/>
        <n v="195.58"/>
        <n v="310.07"/>
        <n v="297.9"/>
        <n v="442.4"/>
        <n v="361.73"/>
        <n v="14.35"/>
        <n v="253.73"/>
        <n v="24.52"/>
        <n v="136.0"/>
        <n v="286.97"/>
        <n v="331.58"/>
        <n v="160.63"/>
        <n v="433.93"/>
        <n v="49.43"/>
        <n v="110.04"/>
        <n v="423.77"/>
        <n v="17.63"/>
        <n v="368.38"/>
        <n v="313.21"/>
        <n v="165.61"/>
        <n v="110.41"/>
        <n v="272.87"/>
        <n v="280.16"/>
        <n v="410.98"/>
        <n v="150.2"/>
        <n v="303.44"/>
        <n v="31.87"/>
        <n v="250.61"/>
        <n v="399.66"/>
        <n v="373.91"/>
        <n v="253.74"/>
        <n v="123.42"/>
        <n v="50.55"/>
        <n v="79.42"/>
        <n v="335.2"/>
        <n v="377.0"/>
        <n v="356.09"/>
        <n v="146.09"/>
        <n v="478.73"/>
        <n v="492.58"/>
        <n v="219.16"/>
        <n v="119.15"/>
        <n v="416.68"/>
        <n v="178.6"/>
        <n v="311.67"/>
        <n v="33.65"/>
        <n v="247.18"/>
        <n v="331.39"/>
        <n v="15.56"/>
        <n v="356.12"/>
        <n v="157.4"/>
        <n v="321.3"/>
        <n v="363.08"/>
        <n v="235.05"/>
        <n v="280.48"/>
        <n v="106.9"/>
        <n v="324.27"/>
        <n v="428.88"/>
        <n v="311.97"/>
        <n v="228.79"/>
        <n v="399.68"/>
        <n v="170.09"/>
        <n v="208.98"/>
        <n v="138.6"/>
        <n v="132.07"/>
        <n v="490.86"/>
        <n v="137.37"/>
        <n v="339.5"/>
        <n v="386.59"/>
        <n v="158.59"/>
        <n v="126.44"/>
        <n v="278.15"/>
        <n v="434.78"/>
        <n v="61.94"/>
        <n v="110.13"/>
        <n v="251.81"/>
        <n v="371.02"/>
        <n v="160.56"/>
        <n v="456.91"/>
        <n v="280.63"/>
        <n v="393.8"/>
        <n v="448.96"/>
        <n v="97.22"/>
        <n v="386.91"/>
        <n v="352.34"/>
        <n v="463.52"/>
        <n v="317.22"/>
        <n v="312.85"/>
        <n v="492.95"/>
        <n v="91.1"/>
        <n v="212.19"/>
        <n v="19.68"/>
        <n v="275.09"/>
        <n v="123.49"/>
        <n v="256.02"/>
        <n v="196.06"/>
        <n v="117.75"/>
        <n v="59.49"/>
        <n v="185.12"/>
        <n v="270.86"/>
        <n v="362.21"/>
        <n v="476.78"/>
        <n v="474.42"/>
        <n v="97.77"/>
        <n v="456.13"/>
        <n v="165.13"/>
        <n v="255.61"/>
        <n v="64.38"/>
        <n v="197.1"/>
        <n v="116.73"/>
        <n v="379.76"/>
        <n v="231.01"/>
        <n v="348.71"/>
        <n v="281.77"/>
        <n v="184.16"/>
        <n v="123.32"/>
        <n v="163.38"/>
        <n v="403.53"/>
        <n v="29.37"/>
        <n v="414.93"/>
        <n v="221.05"/>
        <n v="24.38"/>
        <n v="479.41"/>
        <n v="462.87"/>
        <n v="413.88"/>
        <n v="310.84"/>
        <n v="370.41"/>
        <n v="293.74"/>
        <n v="58.32"/>
        <n v="173.36"/>
        <n v="359.0"/>
        <n v="22.62"/>
        <n v="214.34"/>
        <n v="407.4"/>
        <n v="486.82"/>
        <n v="126.75"/>
        <n v="397.85"/>
        <n v="167.13"/>
        <n v="132.35"/>
        <n v="53.87"/>
        <n v="159.76"/>
        <n v="156.94"/>
        <n v="463.79"/>
        <n v="192.86"/>
        <n v="135.03"/>
        <n v="260.85"/>
        <n v="325.07"/>
        <n v="146.92"/>
        <n v="117.04"/>
        <n v="356.54"/>
        <n v="203.92"/>
        <n v="188.53"/>
        <n v="89.16"/>
        <n v="158.41"/>
        <n v="293.13"/>
        <n v="338.32"/>
        <n v="249.0"/>
        <n v="322.71"/>
        <n v="336.05"/>
        <n v="434.08"/>
        <n v="89.05"/>
        <n v="349.1"/>
        <n v="60.65"/>
        <n v="431.69"/>
        <n v="353.39"/>
        <n v="459.6"/>
        <n v="99.47"/>
        <n v="369.37"/>
        <n v="59.68"/>
        <n v="306.46"/>
        <n v="167.23"/>
        <n v="401.7"/>
        <n v="187.54"/>
        <n v="463.87"/>
        <n v="14.01"/>
        <n v="232.13"/>
        <n v="273.56"/>
        <n v="187.97"/>
        <n v="422.78"/>
        <n v="247.05"/>
        <n v="282.46"/>
        <n v="175.28"/>
        <n v="260.77"/>
        <n v="193.21"/>
        <n v="88.45"/>
        <n v="160.11"/>
        <n v="328.58"/>
        <n v="479.01"/>
        <n v="154.76"/>
        <n v="135.02"/>
        <n v="412.12"/>
        <n v="151.84"/>
        <n v="415.71"/>
        <n v="79.81"/>
        <n v="62.59"/>
        <n v="18.12"/>
        <n v="225.48"/>
        <n v="371.26"/>
        <n v="294.06"/>
        <n v="218.43"/>
        <n v="387.91"/>
        <n v="293.44"/>
        <n v="241.05"/>
        <n v="342.74"/>
        <n v="324.16"/>
        <n v="435.94"/>
        <n v="99.51"/>
        <n v="334.41"/>
        <n v="93.24"/>
        <n v="225.77"/>
        <n v="329.1"/>
        <n v="41.81"/>
        <n v="483.83"/>
        <n v="387.76"/>
        <n v="293.83"/>
        <n v="173.47"/>
        <n v="311.3"/>
        <n v="335.42"/>
        <n v="249.43"/>
        <n v="100.1"/>
        <n v="236.67"/>
        <n v="415.07"/>
        <n v="119.11"/>
        <n v="381.09"/>
        <n v="483.06"/>
        <n v="285.96"/>
        <n v="270.32"/>
        <n v="488.12"/>
        <n v="122.54"/>
        <n v="414.02"/>
        <n v="280.33"/>
        <n v="112.36"/>
        <n v="31.24"/>
        <n v="17.8"/>
        <n v="221.04"/>
        <n v="151.14"/>
        <n v="67.91"/>
        <n v="379.06"/>
        <n v="199.05"/>
        <n v="130.35"/>
        <n v="397.33"/>
        <n v="12.54"/>
        <n v="305.46"/>
        <n v="213.14"/>
        <n v="354.55"/>
        <n v="479.8"/>
        <n v="132.17"/>
        <n v="65.24"/>
        <n v="251.1"/>
        <n v="29.39"/>
        <n v="213.28"/>
        <n v="251.15"/>
        <n v="93.54"/>
        <n v="396.09"/>
        <n v="224.15"/>
        <n v="257.86"/>
        <n v="15.14"/>
        <n v="391.55"/>
        <n v="75.05"/>
        <n v="191.73"/>
        <n v="307.13"/>
        <n v="330.95"/>
        <n v="62.28"/>
        <n v="296.38"/>
        <n v="355.86"/>
        <n v="259.64"/>
        <n v="81.81"/>
        <n v="436.24"/>
        <n v="165.86"/>
        <n v="12.2"/>
        <n v="65.82"/>
        <n v="419.24"/>
        <n v="183.25"/>
        <n v="432.14"/>
        <n v="38.49"/>
        <n v="390.0"/>
        <n v="443.82"/>
        <n v="399.4"/>
        <n v="447.75"/>
        <n v="129.74"/>
        <n v="83.93"/>
        <n v="266.7"/>
        <n v="218.49"/>
        <n v="10.19"/>
        <n v="491.17"/>
        <n v="78.1"/>
        <n v="12.14"/>
        <n v="214.04"/>
        <n v="151.88"/>
        <n v="73.15"/>
        <n v="426.04"/>
        <n v="469.45"/>
        <n v="247.12"/>
        <n v="262.99"/>
        <n v="49.61"/>
        <n v="359.92"/>
        <n v="172.02"/>
        <n v="26.75"/>
        <n v="387.59"/>
        <n v="276.12"/>
        <n v="163.97"/>
        <n v="339.57"/>
        <n v="353.83"/>
        <n v="192.34"/>
        <n v="158.33"/>
        <n v="359.55"/>
        <n v="118.54"/>
        <n v="257.87"/>
        <n v="54.48"/>
        <n v="95.84"/>
        <n v="227.34"/>
        <n v="336.45"/>
        <n v="430.53"/>
        <n v="471.41"/>
        <n v="221.03"/>
        <n v="240.29"/>
        <n v="420.82"/>
        <n v="444.17"/>
        <n v="356.19"/>
        <n v="224.18"/>
        <n v="145.32"/>
        <n v="32.72"/>
        <n v="447.72"/>
        <n v="348.4"/>
        <n v="345.58"/>
        <n v="391.1"/>
        <n v="272.19"/>
        <n v="146.4"/>
        <n v="202.97"/>
        <n v="479.95"/>
        <n v="120.1"/>
        <n v="197.15"/>
        <n v="338.34"/>
        <n v="168.19"/>
        <n v="442.32"/>
        <n v="375.79"/>
        <n v="266.94"/>
        <n v="74.32"/>
        <n v="38.28"/>
        <n v="119.64"/>
        <n v="58.02"/>
        <n v="419.44"/>
        <n v="478.09"/>
        <n v="267.18"/>
        <n v="79.76"/>
        <n v="289.38"/>
        <n v="124.34"/>
        <n v="56.33"/>
        <n v="397.24"/>
        <n v="187.64"/>
        <n v="340.23"/>
        <n v="403.09"/>
        <n v="315.59"/>
        <n v="273.44"/>
        <n v="429.85"/>
        <n v="342.04"/>
        <n v="19.37"/>
        <n v="259.45"/>
        <n v="264.24"/>
        <n v="450.52"/>
        <n v="169.33"/>
        <n v="279.19"/>
        <n v="22.17"/>
        <n v="94.52"/>
        <n v="440.35"/>
        <n v="395.53"/>
        <n v="184.88"/>
        <n v="40.2"/>
        <n v="86.79"/>
        <n v="219.98"/>
        <n v="483.03"/>
        <n v="495.66"/>
        <n v="408.42"/>
        <n v="481.13"/>
        <n v="192.25"/>
        <n v="261.06"/>
        <n v="50.26"/>
        <n v="171.2"/>
        <n v="279.93"/>
        <n v="201.83"/>
        <n v="294.51"/>
        <n v="316.56"/>
        <n v="20.73"/>
        <n v="336.63"/>
        <n v="185.69"/>
        <n v="324.75"/>
        <n v="192.31"/>
        <n v="169.36"/>
        <n v="172.86"/>
        <n v="86.12"/>
        <n v="100.06"/>
        <n v="177.11"/>
        <n v="13.57"/>
        <n v="408.73"/>
        <n v="412.62"/>
        <n v="319.16"/>
        <n v="369.25"/>
        <n v="266.56"/>
        <n v="210.83"/>
        <n v="463.67"/>
        <n v="476.98"/>
        <n v="325.9"/>
        <n v="232.62"/>
        <n v="35.93"/>
        <n v="401.91"/>
        <n v="400.9"/>
        <n v="154.06"/>
        <n v="192.07"/>
        <n v="401.57"/>
        <n v="488.35"/>
        <n v="203.46"/>
      </sharedItems>
    </cacheField>
    <cacheField name="Total Revenue" numFmtId="0">
      <sharedItems containsSemiMixedTypes="0" containsString="0" containsNumber="1">
        <n v="2467.2"/>
        <n v="987.0"/>
        <n v="1682.8"/>
        <n v="967.9"/>
        <n v="1411.25"/>
        <n v="1450.08"/>
        <n v="134.96"/>
        <n v="425.87"/>
        <n v="631.78"/>
        <n v="1132.3"/>
        <n v="286.92"/>
        <n v="628.1"/>
        <n v="1349.88"/>
        <n v="728.68"/>
        <n v="983.78"/>
        <n v="121.65"/>
        <n v="120.44"/>
        <n v="457.16"/>
        <n v="2406.05"/>
        <n v="570.04"/>
        <n v="325.89"/>
        <n v="696.52"/>
        <n v="553.55"/>
        <n v="751.16"/>
        <n v="1548.64"/>
        <n v="253.71"/>
        <n v="1646.64"/>
        <n v="1489.68"/>
        <n v="447.52"/>
        <n v="1204.2"/>
        <n v="433.96"/>
        <n v="1919.68"/>
        <n v="682.26"/>
        <n v="157.4"/>
        <n v="1259.07"/>
        <n v="477.39"/>
        <n v="1141.0"/>
        <n v="207.16"/>
        <n v="862.94"/>
        <n v="46.21"/>
        <n v="512.65"/>
        <n v="479.68"/>
        <n v="1419.12"/>
        <n v="676.38"/>
        <n v="2394.95"/>
        <n v="1378.14"/>
        <n v="887.1"/>
        <n v="1536.92"/>
        <n v="532.1"/>
        <n v="426.23"/>
        <n v="115.71"/>
        <n v="1445.16"/>
        <n v="200.5"/>
        <n v="1091.43"/>
        <n v="1302.03"/>
        <n v="277.85"/>
        <n v="1969.05"/>
        <n v="1801.8"/>
        <n v="689.9"/>
        <n v="1313.25"/>
        <n v="1150.74"/>
        <n v="616.38"/>
        <n v="1738.16"/>
        <n v="325.98"/>
        <n v="1421.52"/>
        <n v="1338.81"/>
        <n v="153.42"/>
        <n v="578.24"/>
        <n v="1072.26"/>
        <n v="585.76"/>
        <n v="125.2"/>
        <n v="304.25"/>
        <n v="1479.08"/>
        <n v="252.38"/>
        <n v="1778.9"/>
        <n v="163.32"/>
        <n v="1432.17"/>
        <n v="592.14"/>
        <n v="1055.96"/>
        <n v="1200.72"/>
        <n v="1393.44"/>
        <n v="376.8"/>
        <n v="440.97"/>
        <n v="1509.36"/>
        <n v="1547.55"/>
        <n v="1706.68"/>
        <n v="41.55"/>
        <n v="782.32"/>
        <n v="1240.28"/>
        <n v="595.8"/>
        <n v="2212.0"/>
        <n v="723.46"/>
        <n v="57.4"/>
        <n v="253.73"/>
        <n v="49.04"/>
        <n v="544.0"/>
        <n v="1434.85"/>
        <n v="1657.9"/>
        <n v="803.15"/>
        <n v="2169.65"/>
        <n v="197.72"/>
        <n v="220.08"/>
        <n v="2118.85"/>
        <n v="88.15"/>
        <n v="1105.14"/>
        <n v="1252.84"/>
        <n v="662.44"/>
        <n v="552.05"/>
        <n v="818.61"/>
        <n v="1120.64"/>
        <n v="410.98"/>
        <n v="300.4"/>
        <n v="910.32"/>
        <n v="95.61"/>
        <n v="1002.44"/>
        <n v="1998.3"/>
        <n v="747.82"/>
        <n v="1014.96"/>
        <n v="370.26"/>
        <n v="50.55"/>
        <n v="238.26"/>
        <n v="1340.8"/>
        <n v="1131.0"/>
        <n v="1424.36"/>
        <n v="584.36"/>
        <n v="1914.92"/>
        <n v="492.58"/>
        <n v="219.16"/>
        <n v="595.75"/>
        <n v="416.68"/>
        <n v="714.4"/>
        <n v="311.67"/>
        <n v="134.6"/>
        <n v="1235.9"/>
        <n v="1325.56"/>
        <n v="77.8"/>
        <n v="1424.48"/>
        <n v="1606.5"/>
        <n v="1815.4"/>
        <n v="235.05"/>
        <n v="841.44"/>
        <n v="534.5"/>
        <n v="324.27"/>
        <n v="428.88"/>
        <n v="623.94"/>
        <n v="457.58"/>
        <n v="399.68"/>
        <n v="510.27"/>
        <n v="1044.9"/>
        <n v="138.6"/>
        <n v="264.14"/>
        <n v="490.86"/>
        <n v="412.11"/>
        <n v="1018.5"/>
        <n v="773.18"/>
        <n v="475.77"/>
        <n v="379.32"/>
        <n v="1390.75"/>
        <n v="434.78"/>
        <n v="247.76"/>
        <n v="330.39"/>
        <n v="503.62"/>
        <n v="371.02"/>
        <n v="481.68"/>
        <n v="2284.55"/>
        <n v="1403.15"/>
        <n v="1181.4"/>
        <n v="897.92"/>
        <n v="486.1"/>
        <n v="773.82"/>
        <n v="1409.36"/>
        <n v="1390.56"/>
        <n v="951.66"/>
        <n v="1251.4"/>
        <n v="2464.75"/>
        <n v="455.5"/>
        <n v="848.76"/>
        <n v="78.72"/>
        <n v="275.09"/>
        <n v="617.45"/>
        <n v="256.02"/>
        <n v="392.12"/>
        <n v="117.75"/>
        <n v="118.98"/>
        <n v="370.24"/>
        <n v="1354.3"/>
        <n v="1811.05"/>
        <n v="2383.9"/>
        <n v="948.84"/>
        <n v="195.54"/>
        <n v="456.13"/>
        <n v="165.13"/>
        <n v="1022.44"/>
        <n v="321.9"/>
        <n v="985.5"/>
        <n v="466.92"/>
        <n v="759.52"/>
        <n v="924.04"/>
        <n v="348.71"/>
        <n v="845.31"/>
        <n v="184.16"/>
        <n v="616.6"/>
        <n v="816.9"/>
        <n v="403.53"/>
        <n v="88.11"/>
        <n v="1244.79"/>
        <n v="884.2"/>
        <n v="24.38"/>
        <n v="1917.64"/>
        <n v="462.87"/>
        <n v="1241.64"/>
        <n v="1554.2"/>
        <n v="740.82"/>
        <n v="1468.7"/>
        <n v="174.96"/>
        <n v="866.8"/>
        <n v="359.0"/>
        <n v="67.86"/>
        <n v="428.68"/>
        <n v="814.8"/>
        <n v="973.64"/>
        <n v="253.5"/>
        <n v="1989.25"/>
        <n v="668.52"/>
        <n v="264.7"/>
        <n v="215.48"/>
        <n v="479.28"/>
        <n v="470.82"/>
        <n v="1391.37"/>
        <n v="578.58"/>
        <n v="405.09"/>
        <n v="260.85"/>
        <n v="650.14"/>
        <n v="587.68"/>
        <n v="117.04"/>
        <n v="1782.7"/>
        <n v="815.68"/>
        <n v="377.06"/>
        <n v="445.8"/>
        <n v="792.05"/>
        <n v="1465.65"/>
        <n v="1353.28"/>
        <n v="747.0"/>
        <n v="322.71"/>
        <n v="1344.2"/>
        <n v="1302.24"/>
        <n v="445.25"/>
        <n v="349.1"/>
        <n v="303.25"/>
        <n v="2158.45"/>
        <n v="1060.17"/>
        <n v="2298.0"/>
        <n v="198.94"/>
        <n v="369.37"/>
        <n v="59.68"/>
        <n v="612.92"/>
        <n v="836.15"/>
        <n v="1606.8"/>
        <n v="750.16"/>
        <n v="927.74"/>
        <n v="42.03"/>
        <n v="232.13"/>
        <n v="820.68"/>
        <n v="563.91"/>
        <n v="422.78"/>
        <n v="988.2"/>
        <n v="282.46"/>
        <n v="701.12"/>
        <n v="1303.85"/>
        <n v="193.21"/>
        <n v="353.8"/>
        <n v="800.55"/>
        <n v="1314.32"/>
        <n v="2395.05"/>
        <n v="773.8"/>
        <n v="675.1"/>
        <n v="824.24"/>
        <n v="455.52"/>
        <n v="1662.84"/>
        <n v="239.43"/>
        <n v="62.59"/>
        <n v="54.36"/>
        <n v="450.96"/>
        <n v="1113.78"/>
        <n v="882.18"/>
        <n v="218.43"/>
        <n v="387.91"/>
        <n v="1467.2"/>
        <n v="964.2"/>
        <n v="1713.7"/>
        <n v="324.16"/>
        <n v="435.94"/>
        <n v="298.53"/>
        <n v="334.41"/>
        <n v="93.24"/>
        <n v="451.54"/>
        <n v="1645.5"/>
        <n v="83.62"/>
        <n v="1451.49"/>
        <n v="1163.28"/>
        <n v="881.49"/>
        <n v="520.41"/>
        <n v="1245.2"/>
        <n v="1677.1"/>
        <n v="1247.15"/>
        <n v="400.4"/>
        <n v="946.68"/>
        <n v="2075.35"/>
        <n v="476.44"/>
        <n v="1524.36"/>
        <n v="483.06"/>
        <n v="1143.84"/>
        <n v="1351.6"/>
        <n v="1464.36"/>
        <n v="490.16"/>
        <n v="1656.08"/>
        <n v="280.33"/>
        <n v="561.8"/>
        <n v="31.24"/>
        <n v="706.78"/>
        <n v="71.2"/>
        <n v="663.12"/>
        <n v="755.7"/>
        <n v="67.91"/>
        <n v="1137.18"/>
        <n v="597.15"/>
        <n v="521.4"/>
        <n v="794.66"/>
        <n v="25.08"/>
        <n v="1527.3"/>
        <n v="639.42"/>
        <n v="1772.75"/>
        <n v="2399.0"/>
        <n v="264.34"/>
        <n v="326.2"/>
        <n v="1004.4"/>
        <n v="29.39"/>
        <n v="639.84"/>
        <n v="1255.75"/>
        <n v="467.7"/>
        <n v="396.09"/>
        <n v="896.6"/>
        <n v="1289.3"/>
        <n v="30.28"/>
        <n v="783.1"/>
        <n v="300.2"/>
        <n v="191.73"/>
        <n v="921.39"/>
        <n v="661.9"/>
        <n v="249.12"/>
        <n v="592.76"/>
        <n v="711.72"/>
        <n v="1038.56"/>
        <n v="327.24"/>
        <n v="436.24"/>
        <n v="497.58"/>
        <n v="24.4"/>
        <n v="65.82"/>
        <n v="838.48"/>
        <n v="183.25"/>
        <n v="1728.56"/>
        <n v="192.45"/>
        <n v="1560.0"/>
        <n v="1775.28"/>
        <n v="798.8"/>
        <n v="1343.25"/>
        <n v="648.7"/>
        <n v="335.72"/>
        <n v="266.7"/>
        <n v="1092.45"/>
        <n v="20.38"/>
        <n v="1473.51"/>
        <n v="234.3"/>
        <n v="36.42"/>
        <n v="642.12"/>
        <n v="607.52"/>
        <n v="146.3"/>
        <n v="1278.12"/>
        <n v="938.9"/>
        <n v="494.24"/>
        <n v="1314.95"/>
        <n v="99.22"/>
        <n v="719.84"/>
        <n v="516.06"/>
        <n v="26.75"/>
        <n v="775.18"/>
        <n v="1104.48"/>
        <n v="491.91"/>
        <n v="1018.71"/>
        <n v="353.83"/>
        <n v="961.7"/>
        <n v="158.33"/>
        <n v="1797.75"/>
        <n v="355.62"/>
        <n v="257.87"/>
        <n v="163.44"/>
        <n v="191.68"/>
        <n v="909.36"/>
        <n v="1345.8"/>
        <n v="861.06"/>
        <n v="471.41"/>
        <n v="1105.15"/>
        <n v="720.87"/>
        <n v="420.82"/>
        <n v="1332.51"/>
        <n v="1068.57"/>
        <n v="1120.9"/>
        <n v="290.64"/>
        <n v="98.16"/>
        <n v="895.44"/>
        <n v="1045.2"/>
        <n v="691.16"/>
        <n v="1173.3"/>
        <n v="544.38"/>
        <n v="732.0"/>
        <n v="1014.85"/>
        <n v="479.95"/>
        <n v="360.3"/>
        <n v="591.45"/>
        <n v="338.34"/>
        <n v="840.95"/>
        <n v="442.32"/>
        <n v="1127.37"/>
        <n v="1067.76"/>
        <n v="371.6"/>
        <n v="191.4"/>
        <n v="119.64"/>
        <n v="232.08"/>
        <n v="2097.2"/>
        <n v="1912.36"/>
        <n v="1335.9"/>
        <n v="319.04"/>
        <n v="1446.9"/>
        <n v="248.68"/>
        <n v="168.99"/>
        <n v="1191.72"/>
        <n v="375.28"/>
        <n v="1020.69"/>
        <n v="403.09"/>
        <n v="315.59"/>
        <n v="820.32"/>
        <n v="859.7"/>
        <n v="342.04"/>
        <n v="77.48"/>
        <n v="259.45"/>
        <n v="528.48"/>
        <n v="450.52"/>
        <n v="507.99"/>
        <n v="279.19"/>
        <n v="66.51"/>
        <n v="378.08"/>
        <n v="440.35"/>
        <n v="1582.12"/>
        <n v="924.4"/>
        <n v="80.4"/>
        <n v="86.79"/>
        <n v="439.96"/>
        <n v="1449.09"/>
        <n v="991.32"/>
        <n v="816.84"/>
        <n v="1443.39"/>
        <n v="576.75"/>
        <n v="1044.24"/>
        <n v="251.3"/>
        <n v="684.8"/>
        <n v="559.86"/>
        <n v="807.32"/>
        <n v="589.02"/>
        <n v="633.12"/>
        <n v="103.65"/>
        <n v="1009.89"/>
        <n v="928.45"/>
        <n v="1299.0"/>
        <n v="192.31"/>
        <n v="677.44"/>
        <n v="518.58"/>
        <n v="258.36"/>
        <n v="500.3"/>
        <n v="177.11"/>
        <n v="13.57"/>
        <n v="1634.92"/>
        <n v="1237.86"/>
        <n v="1276.64"/>
        <n v="1477.0"/>
        <n v="1066.24"/>
        <n v="210.83"/>
        <n v="1854.68"/>
        <n v="953.96"/>
        <n v="977.7"/>
        <n v="465.24"/>
        <n v="500.5"/>
        <n v="71.86"/>
        <n v="2009.55"/>
        <n v="1603.6"/>
        <n v="770.3"/>
        <n v="576.21"/>
        <n v="1204.71"/>
        <n v="2441.75"/>
        <n v="1017.3"/>
      </sharedItems>
    </cacheField>
    <cacheField name="Payment Method" numFmtId="0">
      <sharedItems>
        <s v="Cash"/>
        <s v="PayPal"/>
        <s v="Credit Card"/>
      </sharedItems>
    </cacheField>
    <cacheField name="Delivery Status" numFmtId="0">
      <sharedItems>
        <s v="Delivered"/>
        <s v="Cancelled"/>
        <s v="Pending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1:B7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t="default"/>
      </items>
    </pivotField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duct Category" axis="axisRow" compact="0" outline="0" multipleItemSelectionAllowed="1" showAll="0" sortType="descending">
      <items>
        <item x="0"/>
        <item x="1"/>
        <item x="2"/>
        <item x="3"/>
        <item x="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Quantity Sol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t="default"/>
      </items>
    </pivotField>
    <pivotField name="Total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name="Payment Method" compact="0" outline="0" multipleItemSelectionAllowed="1" showAll="0">
      <items>
        <item x="0"/>
        <item x="1"/>
        <item x="2"/>
        <item t="default"/>
      </items>
    </pivotField>
    <pivotField name="Delivery Status" compact="0" outline="0" multipleItemSelectionAllowed="1" showAll="0">
      <items>
        <item x="0"/>
        <item x="1"/>
        <item x="2"/>
        <item t="default"/>
      </items>
    </pivotField>
  </pivotFields>
  <rowFields>
    <field x="3"/>
  </rowFields>
  <dataFields>
    <dataField name="SUM of Total Revenue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38"/>
    <col customWidth="1" min="12" max="12" width="45.75"/>
    <col customWidth="1" min="15" max="15" width="44.38"/>
    <col customWidth="1" min="18" max="18" width="43.38"/>
    <col customWidth="1" min="22" max="22" width="18.75"/>
    <col customWidth="1" min="24" max="2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  <c r="M1" s="3"/>
      <c r="O1" s="3"/>
      <c r="P1" s="3"/>
      <c r="R1" s="3"/>
      <c r="S1" s="3"/>
      <c r="T1" s="4"/>
      <c r="U1" s="4"/>
      <c r="V1" s="1" t="s">
        <v>10</v>
      </c>
      <c r="W1" s="1" t="s">
        <v>11</v>
      </c>
      <c r="X1" s="1" t="s">
        <v>12</v>
      </c>
    </row>
    <row r="2">
      <c r="A2" s="5">
        <v>45538.0</v>
      </c>
      <c r="B2" s="6" t="s">
        <v>13</v>
      </c>
      <c r="C2" s="6" t="s">
        <v>14</v>
      </c>
      <c r="D2" s="6" t="s">
        <v>15</v>
      </c>
      <c r="E2" s="6" t="s">
        <v>16</v>
      </c>
      <c r="F2" s="6">
        <v>5.0</v>
      </c>
      <c r="G2" s="6">
        <v>493.44</v>
      </c>
      <c r="H2" s="6">
        <v>2467.2</v>
      </c>
      <c r="I2" s="6" t="s">
        <v>17</v>
      </c>
      <c r="J2" s="6" t="s">
        <v>18</v>
      </c>
      <c r="L2" s="3"/>
      <c r="M2" s="3"/>
      <c r="O2" s="3"/>
      <c r="P2" s="3"/>
      <c r="R2" s="7" t="s">
        <v>19</v>
      </c>
      <c r="S2" s="3"/>
      <c r="T2" s="3"/>
      <c r="U2" s="3"/>
      <c r="V2" s="8" t="b">
        <f t="shared" ref="V2:X2" si="1">isnumber(F2)</f>
        <v>1</v>
      </c>
      <c r="W2" s="8" t="b">
        <f t="shared" si="1"/>
        <v>1</v>
      </c>
      <c r="X2" s="8" t="b">
        <f t="shared" si="1"/>
        <v>1</v>
      </c>
    </row>
    <row r="3">
      <c r="A3" s="5">
        <v>45645.0</v>
      </c>
      <c r="B3" s="6" t="s">
        <v>20</v>
      </c>
      <c r="C3" s="6" t="s">
        <v>21</v>
      </c>
      <c r="D3" s="6" t="s">
        <v>22</v>
      </c>
      <c r="E3" s="6" t="s">
        <v>23</v>
      </c>
      <c r="F3" s="6">
        <v>4.0</v>
      </c>
      <c r="G3" s="6">
        <v>246.75</v>
      </c>
      <c r="H3" s="6">
        <v>987.0</v>
      </c>
      <c r="I3" s="6" t="s">
        <v>24</v>
      </c>
      <c r="J3" s="6" t="s">
        <v>18</v>
      </c>
      <c r="L3" s="7" t="s">
        <v>25</v>
      </c>
      <c r="M3" s="3"/>
      <c r="O3" s="7" t="s">
        <v>26</v>
      </c>
      <c r="P3" s="3"/>
      <c r="R3" s="3"/>
      <c r="S3" s="3"/>
      <c r="T3" s="3"/>
      <c r="U3" s="3"/>
      <c r="V3" s="8" t="b">
        <f t="shared" ref="V3:X3" si="2">isnumber(F3)</f>
        <v>1</v>
      </c>
      <c r="W3" s="8" t="b">
        <f t="shared" si="2"/>
        <v>1</v>
      </c>
      <c r="X3" s="8" t="b">
        <f t="shared" si="2"/>
        <v>1</v>
      </c>
    </row>
    <row r="4">
      <c r="A4" s="5">
        <v>45683.0</v>
      </c>
      <c r="B4" s="6" t="s">
        <v>27</v>
      </c>
      <c r="C4" s="6" t="s">
        <v>14</v>
      </c>
      <c r="D4" s="6" t="s">
        <v>28</v>
      </c>
      <c r="E4" s="6" t="s">
        <v>29</v>
      </c>
      <c r="F4" s="6">
        <v>5.0</v>
      </c>
      <c r="G4" s="6">
        <v>336.56</v>
      </c>
      <c r="H4" s="6">
        <v>1682.8</v>
      </c>
      <c r="I4" s="6" t="s">
        <v>24</v>
      </c>
      <c r="J4" s="6" t="s">
        <v>18</v>
      </c>
      <c r="L4" s="9" t="str">
        <f>IFERROR(__xludf.DUMMYFUNCTION("QUERY(A2:H501, ""SELECT D, SUM(H) WHERE D IS NOT NULL GROUP BY D ORDER BY SUM(H) DESC"", 0)"),"")</f>
        <v/>
      </c>
      <c r="M4" s="3" t="str">
        <f>IFERROR(__xludf.DUMMYFUNCTION("""COMPUTED_VALUE"""),"sum ")</f>
        <v>sum </v>
      </c>
      <c r="O4" s="10" t="str">
        <f>IFERROR(__xludf.DUMMYFUNCTION("ARRAYFORMULA(SORTN(FILTER({C2:C501, H2:H501}, ISNUMBER(H2:H501)), 3, 0, H2:H501, FALSE))"),"Julia Adams")</f>
        <v>Julia Adams</v>
      </c>
      <c r="P4" s="11">
        <f>IFERROR(__xludf.DUMMYFUNCTION("""COMPUTED_VALUE"""),2467.2)</f>
        <v>2467.2</v>
      </c>
      <c r="R4" s="3" t="str">
        <f t="array" ref="R4:S7">{"Order Status", "Count"; 
   "Pending", COUNTIF(J2:J501, "Pending"); 
   "Delivered", COUNTIF(J2:J501, "Delivered"); 
   "Cancelled", COUNTIF(J2:J501, "Cancelled") }
</f>
        <v>Order Status</v>
      </c>
      <c r="S4" s="3" t="s">
        <v>30</v>
      </c>
      <c r="T4" s="3"/>
      <c r="U4" s="3"/>
      <c r="V4" s="8" t="b">
        <f t="shared" ref="V4:X4" si="3">isnumber(F4)</f>
        <v>1</v>
      </c>
      <c r="W4" s="8" t="b">
        <f t="shared" si="3"/>
        <v>1</v>
      </c>
      <c r="X4" s="8" t="b">
        <f t="shared" si="3"/>
        <v>1</v>
      </c>
    </row>
    <row r="5">
      <c r="A5" s="5">
        <v>45598.0</v>
      </c>
      <c r="B5" s="6" t="s">
        <v>31</v>
      </c>
      <c r="C5" s="6" t="s">
        <v>32</v>
      </c>
      <c r="D5" s="6" t="s">
        <v>15</v>
      </c>
      <c r="E5" s="6" t="s">
        <v>33</v>
      </c>
      <c r="F5" s="6">
        <v>5.0</v>
      </c>
      <c r="G5" s="6">
        <v>193.58</v>
      </c>
      <c r="H5" s="6">
        <v>967.9</v>
      </c>
      <c r="I5" s="6" t="s">
        <v>17</v>
      </c>
      <c r="J5" s="6" t="s">
        <v>18</v>
      </c>
      <c r="L5" s="10" t="str">
        <f>IFERROR(__xludf.DUMMYFUNCTION("""COMPUTED_VALUE"""),"Beauty")</f>
        <v>Beauty</v>
      </c>
      <c r="M5" s="11">
        <f>IFERROR(__xludf.DUMMYFUNCTION("""COMPUTED_VALUE"""),88481.37)</f>
        <v>88481.37</v>
      </c>
      <c r="O5" s="10" t="str">
        <f>IFERROR(__xludf.DUMMYFUNCTION("""COMPUTED_VALUE"""),"Diana Lee")</f>
        <v>Diana Lee</v>
      </c>
      <c r="P5" s="11">
        <f>IFERROR(__xludf.DUMMYFUNCTION("""COMPUTED_VALUE"""),2464.75)</f>
        <v>2464.75</v>
      </c>
      <c r="R5" s="3" t="s">
        <v>34</v>
      </c>
      <c r="S5" s="11">
        <v>94.0</v>
      </c>
      <c r="T5" s="3"/>
      <c r="U5" s="3"/>
      <c r="V5" s="8" t="b">
        <f t="shared" ref="V5:X5" si="4">isnumber(F5)</f>
        <v>1</v>
      </c>
      <c r="W5" s="8" t="b">
        <f t="shared" si="4"/>
        <v>1</v>
      </c>
      <c r="X5" s="8" t="b">
        <f t="shared" si="4"/>
        <v>1</v>
      </c>
    </row>
    <row r="6">
      <c r="A6" s="5">
        <v>45568.0</v>
      </c>
      <c r="B6" s="6" t="s">
        <v>35</v>
      </c>
      <c r="C6" s="6" t="s">
        <v>36</v>
      </c>
      <c r="D6" s="6" t="s">
        <v>28</v>
      </c>
      <c r="E6" s="6" t="s">
        <v>37</v>
      </c>
      <c r="F6" s="6">
        <v>5.0</v>
      </c>
      <c r="G6" s="6">
        <v>282.25</v>
      </c>
      <c r="H6" s="6">
        <v>1411.25</v>
      </c>
      <c r="I6" s="6" t="s">
        <v>38</v>
      </c>
      <c r="J6" s="6" t="s">
        <v>18</v>
      </c>
      <c r="L6" s="10" t="str">
        <f>IFERROR(__xludf.DUMMYFUNCTION("""COMPUTED_VALUE"""),"Books")</f>
        <v>Books</v>
      </c>
      <c r="M6" s="12">
        <f>IFERROR(__xludf.DUMMYFUNCTION("""COMPUTED_VALUE"""),83932.60000000003)</f>
        <v>83932.6</v>
      </c>
      <c r="O6" s="10" t="str">
        <f>IFERROR(__xludf.DUMMYFUNCTION("""COMPUTED_VALUE"""),"Bob Smith")</f>
        <v>Bob Smith</v>
      </c>
      <c r="P6" s="11">
        <f>IFERROR(__xludf.DUMMYFUNCTION("""COMPUTED_VALUE"""),2441.75)</f>
        <v>2441.75</v>
      </c>
      <c r="R6" s="3" t="s">
        <v>18</v>
      </c>
      <c r="S6" s="11">
        <v>367.0</v>
      </c>
      <c r="T6" s="3"/>
      <c r="U6" s="3"/>
      <c r="V6" s="8" t="b">
        <f t="shared" ref="V6:X6" si="5">isnumber(F6)</f>
        <v>1</v>
      </c>
      <c r="W6" s="8" t="b">
        <f t="shared" si="5"/>
        <v>1</v>
      </c>
      <c r="X6" s="8" t="b">
        <f t="shared" si="5"/>
        <v>1</v>
      </c>
    </row>
    <row r="7">
      <c r="A7" s="5">
        <v>45616.0</v>
      </c>
      <c r="B7" s="6" t="s">
        <v>39</v>
      </c>
      <c r="C7" s="6" t="s">
        <v>40</v>
      </c>
      <c r="D7" s="6" t="s">
        <v>41</v>
      </c>
      <c r="E7" s="6" t="s">
        <v>42</v>
      </c>
      <c r="F7" s="6">
        <v>3.0</v>
      </c>
      <c r="G7" s="6">
        <v>483.36</v>
      </c>
      <c r="H7" s="6">
        <v>1450.08</v>
      </c>
      <c r="I7" s="6" t="s">
        <v>38</v>
      </c>
      <c r="J7" s="6" t="s">
        <v>18</v>
      </c>
      <c r="L7" s="10" t="str">
        <f>IFERROR(__xludf.DUMMYFUNCTION("""COMPUTED_VALUE"""),"Electronics")</f>
        <v>Electronics</v>
      </c>
      <c r="M7" s="11">
        <f>IFERROR(__xludf.DUMMYFUNCTION("""COMPUTED_VALUE"""),76498.50999999997)</f>
        <v>76498.51</v>
      </c>
      <c r="O7" s="3"/>
      <c r="P7" s="3"/>
      <c r="R7" s="3" t="s">
        <v>43</v>
      </c>
      <c r="S7" s="11">
        <v>39.0</v>
      </c>
      <c r="T7" s="3"/>
      <c r="U7" s="3"/>
      <c r="V7" s="8" t="b">
        <f t="shared" ref="V7:X7" si="6">isnumber(F7)</f>
        <v>1</v>
      </c>
      <c r="W7" s="8" t="b">
        <f t="shared" si="6"/>
        <v>1</v>
      </c>
      <c r="X7" s="8" t="b">
        <f t="shared" si="6"/>
        <v>1</v>
      </c>
    </row>
    <row r="8">
      <c r="A8" s="5">
        <v>45598.0</v>
      </c>
      <c r="B8" s="6" t="s">
        <v>44</v>
      </c>
      <c r="C8" s="6" t="s">
        <v>32</v>
      </c>
      <c r="D8" s="6" t="s">
        <v>28</v>
      </c>
      <c r="E8" s="6" t="s">
        <v>37</v>
      </c>
      <c r="F8" s="6">
        <v>1.0</v>
      </c>
      <c r="G8" s="6">
        <v>134.96</v>
      </c>
      <c r="H8" s="6">
        <v>134.96</v>
      </c>
      <c r="I8" s="6" t="s">
        <v>38</v>
      </c>
      <c r="J8" s="6" t="s">
        <v>18</v>
      </c>
      <c r="L8" s="10" t="str">
        <f>IFERROR(__xludf.DUMMYFUNCTION("""COMPUTED_VALUE"""),"Home Appliances")</f>
        <v>Home Appliances</v>
      </c>
      <c r="M8" s="11">
        <f>IFERROR(__xludf.DUMMYFUNCTION("""COMPUTED_VALUE"""),74873.35000000002)</f>
        <v>74873.35</v>
      </c>
      <c r="O8" s="3"/>
      <c r="P8" s="3"/>
      <c r="R8" s="3"/>
      <c r="S8" s="3"/>
      <c r="T8" s="3"/>
      <c r="U8" s="3"/>
      <c r="V8" s="8" t="b">
        <f t="shared" ref="V8:X8" si="7">isnumber(F8)</f>
        <v>1</v>
      </c>
      <c r="W8" s="8" t="b">
        <f t="shared" si="7"/>
        <v>1</v>
      </c>
      <c r="X8" s="8" t="b">
        <f t="shared" si="7"/>
        <v>1</v>
      </c>
    </row>
    <row r="9">
      <c r="A9" s="5">
        <v>45579.0</v>
      </c>
      <c r="B9" s="6" t="s">
        <v>45</v>
      </c>
      <c r="C9" s="6" t="s">
        <v>32</v>
      </c>
      <c r="D9" s="6" t="s">
        <v>41</v>
      </c>
      <c r="E9" s="6" t="s">
        <v>46</v>
      </c>
      <c r="F9" s="6">
        <v>1.0</v>
      </c>
      <c r="G9" s="6">
        <v>425.87</v>
      </c>
      <c r="H9" s="6">
        <v>425.87</v>
      </c>
      <c r="I9" s="6" t="s">
        <v>24</v>
      </c>
      <c r="J9" s="6" t="s">
        <v>43</v>
      </c>
      <c r="L9" s="10" t="str">
        <f>IFERROR(__xludf.DUMMYFUNCTION("""COMPUTED_VALUE"""),"Clothing")</f>
        <v>Clothing</v>
      </c>
      <c r="M9" s="11">
        <f>IFERROR(__xludf.DUMMYFUNCTION("""COMPUTED_VALUE"""),68298.73000000001)</f>
        <v>68298.73</v>
      </c>
      <c r="O9" s="7" t="s">
        <v>47</v>
      </c>
      <c r="P9" s="3"/>
      <c r="R9" s="3"/>
      <c r="S9" s="3"/>
      <c r="T9" s="3"/>
      <c r="U9" s="3"/>
      <c r="V9" s="8" t="b">
        <f t="shared" ref="V9:X9" si="8">isnumber(F9)</f>
        <v>1</v>
      </c>
      <c r="W9" s="8" t="b">
        <f t="shared" si="8"/>
        <v>1</v>
      </c>
      <c r="X9" s="8" t="b">
        <f t="shared" si="8"/>
        <v>1</v>
      </c>
    </row>
    <row r="10">
      <c r="A10" s="5">
        <v>45668.0</v>
      </c>
      <c r="B10" s="6" t="s">
        <v>48</v>
      </c>
      <c r="C10" s="6" t="s">
        <v>49</v>
      </c>
      <c r="D10" s="6" t="s">
        <v>15</v>
      </c>
      <c r="E10" s="6" t="s">
        <v>50</v>
      </c>
      <c r="F10" s="6">
        <v>2.0</v>
      </c>
      <c r="G10" s="6">
        <v>315.89</v>
      </c>
      <c r="H10" s="6">
        <v>631.78</v>
      </c>
      <c r="I10" s="6" t="s">
        <v>24</v>
      </c>
      <c r="J10" s="6" t="s">
        <v>18</v>
      </c>
      <c r="L10" s="11"/>
      <c r="M10" s="3"/>
      <c r="O10" s="11">
        <f>IFERROR(__xludf.DUMMYFUNCTION("COUNTUNIQUE(C2:C501)"),10.0)</f>
        <v>10</v>
      </c>
      <c r="P10" s="3"/>
      <c r="R10" s="7" t="s">
        <v>51</v>
      </c>
      <c r="S10" s="3"/>
      <c r="T10" s="3"/>
      <c r="U10" s="3"/>
      <c r="V10" s="8" t="b">
        <f t="shared" ref="V10:X10" si="9">isnumber(F10)</f>
        <v>1</v>
      </c>
      <c r="W10" s="8" t="b">
        <f t="shared" si="9"/>
        <v>1</v>
      </c>
      <c r="X10" s="8" t="b">
        <f t="shared" si="9"/>
        <v>1</v>
      </c>
    </row>
    <row r="11">
      <c r="A11" s="5">
        <v>45708.0</v>
      </c>
      <c r="B11" s="6" t="s">
        <v>52</v>
      </c>
      <c r="C11" s="6" t="s">
        <v>53</v>
      </c>
      <c r="D11" s="6" t="s">
        <v>54</v>
      </c>
      <c r="E11" s="6" t="s">
        <v>55</v>
      </c>
      <c r="F11" s="6">
        <v>5.0</v>
      </c>
      <c r="G11" s="6">
        <v>226.46</v>
      </c>
      <c r="H11" s="6">
        <v>1132.3</v>
      </c>
      <c r="I11" s="6" t="s">
        <v>24</v>
      </c>
      <c r="J11" s="6" t="s">
        <v>18</v>
      </c>
      <c r="L11" s="11"/>
      <c r="M11" s="3"/>
      <c r="O11" s="3"/>
      <c r="P11" s="3"/>
      <c r="R11" s="3" t="str">
        <f t="array" ref="R11:S14">{"Order Status", "Percentage"; 
   "Pending", ROUND(COUNTIF(J2:J501, "Pending") / COUNTA(B2:B501) * 100, 2); 
   "Delivered", ROUND(COUNTIF(J2:J501, "Delivered") / COUNTA(B2:B501) * 100, 2); 
   "Cancelled", ROUND(COUNTIF(J2:J501, "Cancelled") / COUNTA(B2:B501) * 100, 2) }
</f>
        <v>Order Status</v>
      </c>
      <c r="S11" s="3" t="s">
        <v>56</v>
      </c>
      <c r="T11" s="3"/>
      <c r="U11" s="3"/>
      <c r="V11" s="8" t="b">
        <f t="shared" ref="V11:X11" si="10">isnumber(F11)</f>
        <v>1</v>
      </c>
      <c r="W11" s="8" t="b">
        <f t="shared" si="10"/>
        <v>1</v>
      </c>
      <c r="X11" s="8" t="b">
        <f t="shared" si="10"/>
        <v>1</v>
      </c>
    </row>
    <row r="12">
      <c r="A12" s="13">
        <v>45662.0</v>
      </c>
      <c r="B12" s="14" t="s">
        <v>57</v>
      </c>
      <c r="C12" s="14" t="s">
        <v>36</v>
      </c>
      <c r="D12" s="14" t="s">
        <v>54</v>
      </c>
      <c r="E12" s="14" t="s">
        <v>55</v>
      </c>
      <c r="F12" s="14">
        <v>4.0</v>
      </c>
      <c r="G12" s="14">
        <v>71.73</v>
      </c>
      <c r="H12" s="14">
        <v>286.92</v>
      </c>
      <c r="I12" s="14" t="s">
        <v>17</v>
      </c>
      <c r="J12" s="14" t="s">
        <v>34</v>
      </c>
      <c r="K12" s="15"/>
      <c r="L12" s="16"/>
      <c r="M12" s="16"/>
      <c r="N12" s="15"/>
      <c r="O12" s="16"/>
      <c r="P12" s="16"/>
      <c r="Q12" s="15"/>
      <c r="R12" s="16" t="s">
        <v>34</v>
      </c>
      <c r="S12" s="17">
        <v>18.8</v>
      </c>
      <c r="T12" s="16"/>
      <c r="U12" s="16"/>
      <c r="V12" s="15" t="b">
        <f t="shared" ref="V12:X12" si="11">isnumber(F12)</f>
        <v>1</v>
      </c>
      <c r="W12" s="15" t="b">
        <f t="shared" si="11"/>
        <v>1</v>
      </c>
      <c r="X12" s="15" t="b">
        <f t="shared" si="11"/>
        <v>1</v>
      </c>
    </row>
    <row r="13">
      <c r="A13" s="5">
        <v>45708.0</v>
      </c>
      <c r="B13" s="6" t="s">
        <v>58</v>
      </c>
      <c r="C13" s="6" t="s">
        <v>21</v>
      </c>
      <c r="D13" s="6" t="s">
        <v>54</v>
      </c>
      <c r="E13" s="6" t="s">
        <v>59</v>
      </c>
      <c r="F13" s="6">
        <v>2.0</v>
      </c>
      <c r="G13" s="6">
        <v>314.05</v>
      </c>
      <c r="H13" s="6">
        <v>628.1</v>
      </c>
      <c r="I13" s="6" t="s">
        <v>24</v>
      </c>
      <c r="J13" s="6" t="s">
        <v>34</v>
      </c>
      <c r="L13" s="7" t="s">
        <v>60</v>
      </c>
      <c r="M13" s="3"/>
      <c r="O13" s="7" t="s">
        <v>61</v>
      </c>
      <c r="P13" s="3"/>
      <c r="R13" s="3" t="s">
        <v>18</v>
      </c>
      <c r="S13" s="11">
        <v>73.4</v>
      </c>
      <c r="T13" s="3"/>
      <c r="U13" s="3"/>
      <c r="V13" s="8" t="b">
        <f t="shared" ref="V13:X13" si="12">isnumber(F13)</f>
        <v>1</v>
      </c>
      <c r="W13" s="8" t="b">
        <f t="shared" si="12"/>
        <v>1</v>
      </c>
      <c r="X13" s="8" t="b">
        <f t="shared" si="12"/>
        <v>1</v>
      </c>
    </row>
    <row r="14">
      <c r="A14" s="5">
        <v>45700.0</v>
      </c>
      <c r="B14" s="6" t="s">
        <v>62</v>
      </c>
      <c r="C14" s="6" t="s">
        <v>14</v>
      </c>
      <c r="D14" s="6" t="s">
        <v>28</v>
      </c>
      <c r="E14" s="6" t="s">
        <v>37</v>
      </c>
      <c r="F14" s="6">
        <v>4.0</v>
      </c>
      <c r="G14" s="6">
        <v>337.47</v>
      </c>
      <c r="H14" s="6">
        <v>1349.88</v>
      </c>
      <c r="I14" s="6" t="s">
        <v>17</v>
      </c>
      <c r="J14" s="6" t="s">
        <v>43</v>
      </c>
      <c r="L14" s="11">
        <f>IFERROR(__xludf.DUMMYFUNCTION("ARRAYFORMULA(SORTN(FILTER({H2:H501, D2:D501}, ISNUMBER(H2:H501)), 5, 0, H2:H501, FALSE))"),2467.2)</f>
        <v>2467.2</v>
      </c>
      <c r="M14" s="10" t="str">
        <f>IFERROR(__xludf.DUMMYFUNCTION("""COMPUTED_VALUE"""),"Clothing")</f>
        <v>Clothing</v>
      </c>
      <c r="O14" s="18" t="str">
        <f>IFERROR(__xludf.DUMMYFUNCTION("FILTER(C2:C501, COUNTIFS(C2:C501, C2:C501, A2:A501, A2:A501) &gt; 1)"),"Julia Adams")</f>
        <v>Julia Adams</v>
      </c>
      <c r="P14" s="3"/>
      <c r="R14" s="3" t="s">
        <v>43</v>
      </c>
      <c r="S14" s="11">
        <v>7.8</v>
      </c>
      <c r="T14" s="3"/>
      <c r="U14" s="3"/>
      <c r="V14" s="8" t="b">
        <f t="shared" ref="V14:X14" si="13">isnumber(F14)</f>
        <v>1</v>
      </c>
      <c r="W14" s="8" t="b">
        <f t="shared" si="13"/>
        <v>1</v>
      </c>
      <c r="X14" s="8" t="b">
        <f t="shared" si="13"/>
        <v>1</v>
      </c>
    </row>
    <row r="15">
      <c r="A15" s="5">
        <v>45624.0</v>
      </c>
      <c r="B15" s="6" t="s">
        <v>63</v>
      </c>
      <c r="C15" s="6" t="s">
        <v>64</v>
      </c>
      <c r="D15" s="6" t="s">
        <v>22</v>
      </c>
      <c r="E15" s="6" t="s">
        <v>23</v>
      </c>
      <c r="F15" s="6">
        <v>2.0</v>
      </c>
      <c r="G15" s="6">
        <v>364.34</v>
      </c>
      <c r="H15" s="6">
        <v>728.68</v>
      </c>
      <c r="I15" s="6" t="s">
        <v>17</v>
      </c>
      <c r="J15" s="6" t="s">
        <v>18</v>
      </c>
      <c r="L15" s="11">
        <f>IFERROR(__xludf.DUMMYFUNCTION("""COMPUTED_VALUE"""),2464.75)</f>
        <v>2464.75</v>
      </c>
      <c r="M15" s="10" t="str">
        <f>IFERROR(__xludf.DUMMYFUNCTION("""COMPUTED_VALUE"""),"Beauty")</f>
        <v>Beauty</v>
      </c>
      <c r="O15" s="18" t="str">
        <f>IFERROR(__xludf.DUMMYFUNCTION("""COMPUTED_VALUE"""),"Ian Black")</f>
        <v>Ian Black</v>
      </c>
      <c r="P15" s="3"/>
      <c r="R15" s="3"/>
      <c r="S15" s="3"/>
      <c r="T15" s="3"/>
      <c r="U15" s="3"/>
      <c r="V15" s="8" t="b">
        <f t="shared" ref="V15:X15" si="14">isnumber(F15)</f>
        <v>1</v>
      </c>
      <c r="W15" s="8" t="b">
        <f t="shared" si="14"/>
        <v>1</v>
      </c>
      <c r="X15" s="8" t="b">
        <f t="shared" si="14"/>
        <v>1</v>
      </c>
    </row>
    <row r="16">
      <c r="A16" s="5">
        <v>45686.0</v>
      </c>
      <c r="B16" s="6" t="s">
        <v>65</v>
      </c>
      <c r="C16" s="6" t="s">
        <v>53</v>
      </c>
      <c r="D16" s="6" t="s">
        <v>41</v>
      </c>
      <c r="E16" s="6" t="s">
        <v>46</v>
      </c>
      <c r="F16" s="6">
        <v>2.0</v>
      </c>
      <c r="G16" s="6">
        <v>491.89</v>
      </c>
      <c r="H16" s="6">
        <v>983.78</v>
      </c>
      <c r="I16" s="6" t="s">
        <v>17</v>
      </c>
      <c r="J16" s="6" t="s">
        <v>18</v>
      </c>
      <c r="L16" s="11">
        <f>IFERROR(__xludf.DUMMYFUNCTION("""COMPUTED_VALUE"""),2441.75)</f>
        <v>2441.75</v>
      </c>
      <c r="M16" s="10" t="str">
        <f>IFERROR(__xludf.DUMMYFUNCTION("""COMPUTED_VALUE"""),"Books")</f>
        <v>Books</v>
      </c>
      <c r="O16" s="10" t="str">
        <f>IFERROR(__xludf.DUMMYFUNCTION("""COMPUTED_VALUE"""),"Ian Black")</f>
        <v>Ian Black</v>
      </c>
      <c r="P16" s="3"/>
      <c r="R16" s="3"/>
      <c r="S16" s="3"/>
      <c r="T16" s="3"/>
      <c r="U16" s="3"/>
      <c r="V16" s="8" t="b">
        <f t="shared" ref="V16:X16" si="15">isnumber(F16)</f>
        <v>1</v>
      </c>
      <c r="W16" s="8" t="b">
        <f t="shared" si="15"/>
        <v>1</v>
      </c>
      <c r="X16" s="8" t="b">
        <f t="shared" si="15"/>
        <v>1</v>
      </c>
    </row>
    <row r="17">
      <c r="A17" s="5">
        <v>45669.0</v>
      </c>
      <c r="B17" s="6" t="s">
        <v>66</v>
      </c>
      <c r="C17" s="6" t="s">
        <v>64</v>
      </c>
      <c r="D17" s="6" t="s">
        <v>28</v>
      </c>
      <c r="E17" s="6" t="s">
        <v>29</v>
      </c>
      <c r="F17" s="6">
        <v>5.0</v>
      </c>
      <c r="G17" s="6">
        <v>24.33</v>
      </c>
      <c r="H17" s="6">
        <v>121.65</v>
      </c>
      <c r="I17" s="6" t="s">
        <v>24</v>
      </c>
      <c r="J17" s="6" t="s">
        <v>18</v>
      </c>
      <c r="L17" s="11">
        <f>IFERROR(__xludf.DUMMYFUNCTION("""COMPUTED_VALUE"""),2406.05)</f>
        <v>2406.05</v>
      </c>
      <c r="M17" s="10" t="str">
        <f>IFERROR(__xludf.DUMMYFUNCTION("""COMPUTED_VALUE"""),"Beauty")</f>
        <v>Beauty</v>
      </c>
      <c r="O17" s="10" t="str">
        <f>IFERROR(__xludf.DUMMYFUNCTION("""COMPUTED_VALUE"""),"Alice Johnson")</f>
        <v>Alice Johnson</v>
      </c>
      <c r="P17" s="3"/>
      <c r="R17" s="3"/>
      <c r="S17" s="3"/>
      <c r="T17" s="3"/>
      <c r="U17" s="3"/>
      <c r="V17" s="8" t="b">
        <f t="shared" ref="V17:X17" si="16">isnumber(F17)</f>
        <v>1</v>
      </c>
      <c r="W17" s="8" t="b">
        <f t="shared" si="16"/>
        <v>1</v>
      </c>
      <c r="X17" s="8" t="b">
        <f t="shared" si="16"/>
        <v>1</v>
      </c>
    </row>
    <row r="18">
      <c r="A18" s="5">
        <v>45534.0</v>
      </c>
      <c r="B18" s="6" t="s">
        <v>67</v>
      </c>
      <c r="C18" s="6" t="s">
        <v>68</v>
      </c>
      <c r="D18" s="6" t="s">
        <v>28</v>
      </c>
      <c r="E18" s="6" t="s">
        <v>37</v>
      </c>
      <c r="F18" s="6">
        <v>2.0</v>
      </c>
      <c r="G18" s="6">
        <v>60.22</v>
      </c>
      <c r="H18" s="6">
        <v>120.44</v>
      </c>
      <c r="I18" s="6" t="s">
        <v>24</v>
      </c>
      <c r="J18" s="6" t="s">
        <v>18</v>
      </c>
      <c r="L18" s="11">
        <f>IFERROR(__xludf.DUMMYFUNCTION("""COMPUTED_VALUE"""),2399.0)</f>
        <v>2399</v>
      </c>
      <c r="M18" s="10" t="str">
        <f>IFERROR(__xludf.DUMMYFUNCTION("""COMPUTED_VALUE"""),"Beauty")</f>
        <v>Beauty</v>
      </c>
      <c r="O18" s="10" t="str">
        <f>IFERROR(__xludf.DUMMYFUNCTION("""COMPUTED_VALUE"""),"Diana Lee")</f>
        <v>Diana Lee</v>
      </c>
      <c r="P18" s="3"/>
      <c r="R18" s="19" t="s">
        <v>69</v>
      </c>
      <c r="S18" s="3"/>
      <c r="T18" s="3"/>
      <c r="U18" s="3"/>
      <c r="V18" s="8" t="b">
        <f t="shared" ref="V18:X18" si="17">isnumber(F18)</f>
        <v>1</v>
      </c>
      <c r="W18" s="8" t="b">
        <f t="shared" si="17"/>
        <v>1</v>
      </c>
      <c r="X18" s="8" t="b">
        <f t="shared" si="17"/>
        <v>1</v>
      </c>
    </row>
    <row r="19">
      <c r="A19" s="5">
        <v>45556.0</v>
      </c>
      <c r="B19" s="6" t="s">
        <v>70</v>
      </c>
      <c r="C19" s="6" t="s">
        <v>53</v>
      </c>
      <c r="D19" s="6" t="s">
        <v>54</v>
      </c>
      <c r="E19" s="6" t="s">
        <v>59</v>
      </c>
      <c r="F19" s="6">
        <v>2.0</v>
      </c>
      <c r="G19" s="6">
        <v>228.58</v>
      </c>
      <c r="H19" s="6">
        <v>457.16</v>
      </c>
      <c r="I19" s="6" t="s">
        <v>24</v>
      </c>
      <c r="J19" s="6" t="s">
        <v>18</v>
      </c>
      <c r="L19" s="3"/>
      <c r="M19" s="3"/>
      <c r="O19" s="10" t="str">
        <f>IFERROR(__xludf.DUMMYFUNCTION("""COMPUTED_VALUE"""),"Charlie Davis")</f>
        <v>Charlie Davis</v>
      </c>
      <c r="P19" s="3"/>
      <c r="R19" s="3" t="str">
        <f>IFERROR(__xludf.DUMMYFUNCTION("QUERY(A2:H501, ""SELECT E, SUM(H) WHERE E IS NOT NULL GROUP BY E ORDER BY SUM(H) DESC LIMIT 3"", 0)"),"")</f>
        <v/>
      </c>
      <c r="S19" s="3" t="str">
        <f>IFERROR(__xludf.DUMMYFUNCTION("""COMPUTED_VALUE"""),"sum ")</f>
        <v>sum </v>
      </c>
      <c r="T19" s="3"/>
      <c r="U19" s="3"/>
      <c r="V19" s="8" t="b">
        <f t="shared" ref="V19:X19" si="18">isnumber(F19)</f>
        <v>1</v>
      </c>
      <c r="W19" s="8" t="b">
        <f t="shared" si="18"/>
        <v>1</v>
      </c>
      <c r="X19" s="8" t="b">
        <f t="shared" si="18"/>
        <v>1</v>
      </c>
    </row>
    <row r="20">
      <c r="A20" s="5">
        <v>45616.0</v>
      </c>
      <c r="B20" s="6" t="s">
        <v>71</v>
      </c>
      <c r="C20" s="6" t="s">
        <v>36</v>
      </c>
      <c r="D20" s="6" t="s">
        <v>28</v>
      </c>
      <c r="E20" s="6" t="s">
        <v>37</v>
      </c>
      <c r="F20" s="6">
        <v>5.0</v>
      </c>
      <c r="G20" s="6">
        <v>481.21</v>
      </c>
      <c r="H20" s="6">
        <v>2406.05</v>
      </c>
      <c r="I20" s="6" t="s">
        <v>38</v>
      </c>
      <c r="J20" s="6" t="s">
        <v>18</v>
      </c>
      <c r="L20" s="3"/>
      <c r="M20" s="3"/>
      <c r="O20" s="10" t="str">
        <f>IFERROR(__xludf.DUMMYFUNCTION("""COMPUTED_VALUE"""),"Edward Kim")</f>
        <v>Edward Kim</v>
      </c>
      <c r="P20" s="3"/>
      <c r="R20" s="10" t="str">
        <f>IFERROR(__xludf.DUMMYFUNCTION("""COMPUTED_VALUE"""),"Lipstick")</f>
        <v>Lipstick</v>
      </c>
      <c r="S20" s="11">
        <f>IFERROR(__xludf.DUMMYFUNCTION("""COMPUTED_VALUE"""),29198.63000000001)</f>
        <v>29198.63</v>
      </c>
      <c r="T20" s="3"/>
      <c r="U20" s="3"/>
      <c r="V20" s="8" t="b">
        <f t="shared" ref="V20:X20" si="19">isnumber(F20)</f>
        <v>1</v>
      </c>
      <c r="W20" s="8" t="b">
        <f t="shared" si="19"/>
        <v>1</v>
      </c>
      <c r="X20" s="8" t="b">
        <f t="shared" si="19"/>
        <v>1</v>
      </c>
    </row>
    <row r="21">
      <c r="A21" s="5">
        <v>45669.0</v>
      </c>
      <c r="B21" s="6" t="s">
        <v>72</v>
      </c>
      <c r="C21" s="6" t="s">
        <v>73</v>
      </c>
      <c r="D21" s="6" t="s">
        <v>28</v>
      </c>
      <c r="E21" s="6" t="s">
        <v>74</v>
      </c>
      <c r="F21" s="6">
        <v>4.0</v>
      </c>
      <c r="G21" s="6">
        <v>142.51</v>
      </c>
      <c r="H21" s="6">
        <v>570.04</v>
      </c>
      <c r="I21" s="6" t="s">
        <v>24</v>
      </c>
      <c r="J21" s="6" t="s">
        <v>18</v>
      </c>
      <c r="L21" s="20" t="s">
        <v>75</v>
      </c>
      <c r="M21" s="3"/>
      <c r="O21" s="10" t="str">
        <f>IFERROR(__xludf.DUMMYFUNCTION("""COMPUTED_VALUE"""),"George Brown")</f>
        <v>George Brown</v>
      </c>
      <c r="P21" s="3"/>
      <c r="R21" s="10" t="str">
        <f>IFERROR(__xludf.DUMMYFUNCTION("""COMPUTED_VALUE"""),"Non-Fiction")</f>
        <v>Non-Fiction</v>
      </c>
      <c r="S21" s="11">
        <f>IFERROR(__xludf.DUMMYFUNCTION("""COMPUTED_VALUE"""),25302.03)</f>
        <v>25302.03</v>
      </c>
      <c r="T21" s="3"/>
      <c r="U21" s="3"/>
      <c r="V21" s="8" t="b">
        <f t="shared" ref="V21:X21" si="20">isnumber(F21)</f>
        <v>1</v>
      </c>
      <c r="W21" s="8" t="b">
        <f t="shared" si="20"/>
        <v>1</v>
      </c>
      <c r="X21" s="8" t="b">
        <f t="shared" si="20"/>
        <v>1</v>
      </c>
    </row>
    <row r="22">
      <c r="A22" s="5">
        <v>45657.0</v>
      </c>
      <c r="B22" s="6" t="s">
        <v>76</v>
      </c>
      <c r="C22" s="6" t="s">
        <v>40</v>
      </c>
      <c r="D22" s="6" t="s">
        <v>22</v>
      </c>
      <c r="E22" s="6" t="s">
        <v>23</v>
      </c>
      <c r="F22" s="6">
        <v>3.0</v>
      </c>
      <c r="G22" s="6">
        <v>108.63</v>
      </c>
      <c r="H22" s="6">
        <v>325.89</v>
      </c>
      <c r="I22" s="6" t="s">
        <v>24</v>
      </c>
      <c r="J22" s="6" t="s">
        <v>18</v>
      </c>
      <c r="L22" s="3" t="str">
        <f>IFERROR(__xludf.DUMMYFUNCTION("QUERY(A2:I501, ""SELECT I, SUM(H) WHERE I IS NOT NULL GROUP BY I ORDER BY SUM(H) DESC"", 0)
"),"")</f>
        <v/>
      </c>
      <c r="M22" s="3" t="str">
        <f>IFERROR(__xludf.DUMMYFUNCTION("""COMPUTED_VALUE"""),"sum ")</f>
        <v>sum </v>
      </c>
      <c r="O22" s="10" t="str">
        <f>IFERROR(__xludf.DUMMYFUNCTION("""COMPUTED_VALUE"""),"Bob Smith")</f>
        <v>Bob Smith</v>
      </c>
      <c r="P22" s="3"/>
      <c r="R22" s="10" t="str">
        <f>IFERROR(__xludf.DUMMYFUNCTION("""COMPUTED_VALUE"""),"Laptop")</f>
        <v>Laptop</v>
      </c>
      <c r="S22" s="11">
        <f>IFERROR(__xludf.DUMMYFUNCTION("""COMPUTED_VALUE"""),23883.37)</f>
        <v>23883.37</v>
      </c>
      <c r="T22" s="3"/>
      <c r="U22" s="3"/>
      <c r="V22" s="8" t="b">
        <f t="shared" ref="V22:X22" si="21">isnumber(F22)</f>
        <v>1</v>
      </c>
      <c r="W22" s="8" t="b">
        <f t="shared" si="21"/>
        <v>1</v>
      </c>
      <c r="X22" s="8" t="b">
        <f t="shared" si="21"/>
        <v>1</v>
      </c>
    </row>
    <row r="23">
      <c r="A23" s="5">
        <v>45602.0</v>
      </c>
      <c r="B23" s="6" t="s">
        <v>77</v>
      </c>
      <c r="C23" s="6" t="s">
        <v>53</v>
      </c>
      <c r="D23" s="6" t="s">
        <v>54</v>
      </c>
      <c r="E23" s="6" t="s">
        <v>55</v>
      </c>
      <c r="F23" s="6">
        <v>2.0</v>
      </c>
      <c r="G23" s="6">
        <v>348.26</v>
      </c>
      <c r="H23" s="6">
        <v>696.52</v>
      </c>
      <c r="I23" s="6" t="s">
        <v>17</v>
      </c>
      <c r="J23" s="6" t="s">
        <v>18</v>
      </c>
      <c r="L23" s="10" t="str">
        <f>IFERROR(__xludf.DUMMYFUNCTION("""COMPUTED_VALUE"""),"Cash")</f>
        <v>Cash</v>
      </c>
      <c r="M23" s="11">
        <f>IFERROR(__xludf.DUMMYFUNCTION("""COMPUTED_VALUE"""),137703.18)</f>
        <v>137703.18</v>
      </c>
      <c r="O23" s="10" t="str">
        <f>IFERROR(__xludf.DUMMYFUNCTION("""COMPUTED_VALUE"""),"George Brown")</f>
        <v>George Brown</v>
      </c>
      <c r="P23" s="3"/>
      <c r="R23" s="3"/>
      <c r="S23" s="3"/>
      <c r="T23" s="3"/>
      <c r="U23" s="3"/>
      <c r="V23" s="8" t="b">
        <f t="shared" ref="V23:X23" si="22">isnumber(F23)</f>
        <v>1</v>
      </c>
      <c r="W23" s="8" t="b">
        <f t="shared" si="22"/>
        <v>1</v>
      </c>
      <c r="X23" s="8" t="b">
        <f t="shared" si="22"/>
        <v>1</v>
      </c>
    </row>
    <row r="24">
      <c r="A24" s="5">
        <v>45633.0</v>
      </c>
      <c r="B24" s="6" t="s">
        <v>78</v>
      </c>
      <c r="C24" s="6" t="s">
        <v>73</v>
      </c>
      <c r="D24" s="6" t="s">
        <v>28</v>
      </c>
      <c r="E24" s="6" t="s">
        <v>79</v>
      </c>
      <c r="F24" s="6">
        <v>5.0</v>
      </c>
      <c r="G24" s="6">
        <v>110.71</v>
      </c>
      <c r="H24" s="6">
        <v>553.55</v>
      </c>
      <c r="I24" s="6" t="s">
        <v>17</v>
      </c>
      <c r="J24" s="6" t="s">
        <v>18</v>
      </c>
      <c r="L24" s="10" t="str">
        <f>IFERROR(__xludf.DUMMYFUNCTION("""COMPUTED_VALUE"""),"PayPal")</f>
        <v>PayPal</v>
      </c>
      <c r="M24" s="11">
        <f>IFERROR(__xludf.DUMMYFUNCTION("""COMPUTED_VALUE"""),136857.97999999992)</f>
        <v>136857.98</v>
      </c>
      <c r="O24" s="10" t="str">
        <f>IFERROR(__xludf.DUMMYFUNCTION("""COMPUTED_VALUE"""),"Fiona Green")</f>
        <v>Fiona Green</v>
      </c>
      <c r="P24" s="3"/>
      <c r="R24" s="19" t="s">
        <v>80</v>
      </c>
      <c r="S24" s="3"/>
      <c r="T24" s="3"/>
      <c r="U24" s="3"/>
      <c r="V24" s="8" t="b">
        <f t="shared" ref="V24:X24" si="23">isnumber(F24)</f>
        <v>1</v>
      </c>
      <c r="W24" s="8" t="b">
        <f t="shared" si="23"/>
        <v>1</v>
      </c>
      <c r="X24" s="8" t="b">
        <f t="shared" si="23"/>
        <v>1</v>
      </c>
    </row>
    <row r="25">
      <c r="A25" s="5">
        <v>45689.0</v>
      </c>
      <c r="B25" s="6" t="s">
        <v>81</v>
      </c>
      <c r="C25" s="6" t="s">
        <v>14</v>
      </c>
      <c r="D25" s="6" t="s">
        <v>28</v>
      </c>
      <c r="E25" s="6" t="s">
        <v>79</v>
      </c>
      <c r="F25" s="6">
        <v>2.0</v>
      </c>
      <c r="G25" s="6">
        <v>375.58</v>
      </c>
      <c r="H25" s="6">
        <v>751.16</v>
      </c>
      <c r="I25" s="6" t="s">
        <v>24</v>
      </c>
      <c r="J25" s="6" t="s">
        <v>34</v>
      </c>
      <c r="L25" s="10" t="str">
        <f>IFERROR(__xludf.DUMMYFUNCTION("""COMPUTED_VALUE"""),"Credit Card")</f>
        <v>Credit Card</v>
      </c>
      <c r="M25" s="11">
        <f>IFERROR(__xludf.DUMMYFUNCTION("""COMPUTED_VALUE"""),117523.39999999998)</f>
        <v>117523.4</v>
      </c>
      <c r="O25" s="10" t="str">
        <f>IFERROR(__xludf.DUMMYFUNCTION("""COMPUTED_VALUE"""),"Bob Smith")</f>
        <v>Bob Smith</v>
      </c>
      <c r="P25" s="3"/>
      <c r="R25" s="3" t="str">
        <f>IFERROR(__xludf.DUMMYFUNCTION("QUERY(A2:H501, ""SELECT D, SUM(H) WHERE D IS NOT NULL GROUP BY D ORDER BY SUM(H) DESC LIMIT 3"", 0)"),"")</f>
        <v/>
      </c>
      <c r="S25" s="3" t="str">
        <f>IFERROR(__xludf.DUMMYFUNCTION("""COMPUTED_VALUE"""),"sum ")</f>
        <v>sum </v>
      </c>
      <c r="T25" s="3"/>
      <c r="U25" s="3"/>
      <c r="V25" s="8" t="b">
        <f t="shared" ref="V25:X25" si="24">isnumber(F25)</f>
        <v>1</v>
      </c>
      <c r="W25" s="8" t="b">
        <f t="shared" si="24"/>
        <v>1</v>
      </c>
      <c r="X25" s="8" t="b">
        <f t="shared" si="24"/>
        <v>1</v>
      </c>
    </row>
    <row r="26">
      <c r="A26" s="5">
        <v>45614.0</v>
      </c>
      <c r="B26" s="6" t="s">
        <v>82</v>
      </c>
      <c r="C26" s="6" t="s">
        <v>21</v>
      </c>
      <c r="D26" s="6" t="s">
        <v>15</v>
      </c>
      <c r="E26" s="6" t="s">
        <v>83</v>
      </c>
      <c r="F26" s="6">
        <v>4.0</v>
      </c>
      <c r="G26" s="6">
        <v>387.16</v>
      </c>
      <c r="H26" s="6">
        <v>1548.64</v>
      </c>
      <c r="I26" s="6" t="s">
        <v>17</v>
      </c>
      <c r="J26" s="6" t="s">
        <v>18</v>
      </c>
      <c r="L26" s="3"/>
      <c r="M26" s="3"/>
      <c r="O26" s="10" t="str">
        <f>IFERROR(__xludf.DUMMYFUNCTION("""COMPUTED_VALUE"""),"Ian Black")</f>
        <v>Ian Black</v>
      </c>
      <c r="P26" s="3"/>
      <c r="R26" s="10" t="str">
        <f>IFERROR(__xludf.DUMMYFUNCTION("""COMPUTED_VALUE"""),"Beauty")</f>
        <v>Beauty</v>
      </c>
      <c r="S26" s="11">
        <f>IFERROR(__xludf.DUMMYFUNCTION("""COMPUTED_VALUE"""),88481.37)</f>
        <v>88481.37</v>
      </c>
      <c r="T26" s="3"/>
      <c r="U26" s="3"/>
      <c r="V26" s="8" t="b">
        <f t="shared" ref="V26:X26" si="25">isnumber(F26)</f>
        <v>1</v>
      </c>
      <c r="W26" s="8" t="b">
        <f t="shared" si="25"/>
        <v>1</v>
      </c>
      <c r="X26" s="8" t="b">
        <f t="shared" si="25"/>
        <v>1</v>
      </c>
    </row>
    <row r="27">
      <c r="A27" s="5">
        <v>45628.0</v>
      </c>
      <c r="B27" s="6" t="s">
        <v>84</v>
      </c>
      <c r="C27" s="6" t="s">
        <v>21</v>
      </c>
      <c r="D27" s="6" t="s">
        <v>54</v>
      </c>
      <c r="E27" s="6" t="s">
        <v>59</v>
      </c>
      <c r="F27" s="6">
        <v>1.0</v>
      </c>
      <c r="G27" s="6">
        <v>253.71</v>
      </c>
      <c r="H27" s="6">
        <v>253.71</v>
      </c>
      <c r="I27" s="6" t="s">
        <v>38</v>
      </c>
      <c r="J27" s="6" t="s">
        <v>18</v>
      </c>
      <c r="L27" s="3"/>
      <c r="M27" s="3"/>
      <c r="O27" s="10" t="str">
        <f>IFERROR(__xludf.DUMMYFUNCTION("""COMPUTED_VALUE"""),"Diana Lee")</f>
        <v>Diana Lee</v>
      </c>
      <c r="P27" s="3"/>
      <c r="R27" s="10" t="str">
        <f>IFERROR(__xludf.DUMMYFUNCTION("""COMPUTED_VALUE"""),"Books")</f>
        <v>Books</v>
      </c>
      <c r="S27" s="11">
        <f>IFERROR(__xludf.DUMMYFUNCTION("""COMPUTED_VALUE"""),83932.60000000003)</f>
        <v>83932.6</v>
      </c>
      <c r="T27" s="3"/>
      <c r="U27" s="3"/>
      <c r="V27" s="8" t="b">
        <f t="shared" ref="V27:X27" si="26">isnumber(F27)</f>
        <v>1</v>
      </c>
      <c r="W27" s="8" t="b">
        <f t="shared" si="26"/>
        <v>1</v>
      </c>
      <c r="X27" s="8" t="b">
        <f t="shared" si="26"/>
        <v>1</v>
      </c>
    </row>
    <row r="28">
      <c r="A28" s="5">
        <v>45588.0</v>
      </c>
      <c r="B28" s="6" t="s">
        <v>85</v>
      </c>
      <c r="C28" s="6" t="s">
        <v>49</v>
      </c>
      <c r="D28" s="6" t="s">
        <v>28</v>
      </c>
      <c r="E28" s="6" t="s">
        <v>29</v>
      </c>
      <c r="F28" s="6">
        <v>4.0</v>
      </c>
      <c r="G28" s="6">
        <v>411.66</v>
      </c>
      <c r="H28" s="6">
        <v>1646.64</v>
      </c>
      <c r="I28" s="6" t="s">
        <v>17</v>
      </c>
      <c r="J28" s="6" t="s">
        <v>18</v>
      </c>
      <c r="L28" s="3"/>
      <c r="M28" s="3"/>
      <c r="O28" s="10" t="str">
        <f>IFERROR(__xludf.DUMMYFUNCTION("""COMPUTED_VALUE"""),"Ian Black")</f>
        <v>Ian Black</v>
      </c>
      <c r="P28" s="3"/>
      <c r="R28" s="10" t="str">
        <f>IFERROR(__xludf.DUMMYFUNCTION("""COMPUTED_VALUE"""),"Electronics")</f>
        <v>Electronics</v>
      </c>
      <c r="S28" s="11">
        <f>IFERROR(__xludf.DUMMYFUNCTION("""COMPUTED_VALUE"""),76498.50999999997)</f>
        <v>76498.51</v>
      </c>
      <c r="T28" s="3"/>
      <c r="U28" s="3"/>
      <c r="V28" s="8" t="b">
        <f t="shared" ref="V28:X28" si="27">isnumber(F28)</f>
        <v>1</v>
      </c>
      <c r="W28" s="8" t="b">
        <f t="shared" si="27"/>
        <v>1</v>
      </c>
      <c r="X28" s="8" t="b">
        <f t="shared" si="27"/>
        <v>1</v>
      </c>
    </row>
    <row r="29">
      <c r="A29" s="5">
        <v>45708.0</v>
      </c>
      <c r="B29" s="6" t="s">
        <v>86</v>
      </c>
      <c r="C29" s="6" t="s">
        <v>64</v>
      </c>
      <c r="D29" s="6" t="s">
        <v>54</v>
      </c>
      <c r="E29" s="6" t="s">
        <v>55</v>
      </c>
      <c r="F29" s="6">
        <v>3.0</v>
      </c>
      <c r="G29" s="6">
        <v>496.56</v>
      </c>
      <c r="H29" s="6">
        <v>1489.68</v>
      </c>
      <c r="I29" s="6" t="s">
        <v>17</v>
      </c>
      <c r="J29" s="6" t="s">
        <v>43</v>
      </c>
      <c r="L29" s="3"/>
      <c r="M29" s="3"/>
      <c r="O29" s="10" t="str">
        <f>IFERROR(__xludf.DUMMYFUNCTION("""COMPUTED_VALUE"""),"Diana Lee")</f>
        <v>Diana Lee</v>
      </c>
      <c r="P29" s="3"/>
      <c r="R29" s="3"/>
      <c r="S29" s="3"/>
      <c r="T29" s="3"/>
      <c r="U29" s="3"/>
      <c r="V29" s="8" t="b">
        <f t="shared" ref="V29:X29" si="28">isnumber(F29)</f>
        <v>1</v>
      </c>
      <c r="W29" s="8" t="b">
        <f t="shared" si="28"/>
        <v>1</v>
      </c>
      <c r="X29" s="8" t="b">
        <f t="shared" si="28"/>
        <v>1</v>
      </c>
    </row>
    <row r="30">
      <c r="A30" s="13">
        <v>45679.0</v>
      </c>
      <c r="B30" s="14" t="s">
        <v>87</v>
      </c>
      <c r="C30" s="14" t="s">
        <v>32</v>
      </c>
      <c r="D30" s="14" t="s">
        <v>22</v>
      </c>
      <c r="E30" s="14" t="s">
        <v>88</v>
      </c>
      <c r="F30" s="14">
        <v>1.0</v>
      </c>
      <c r="G30" s="14">
        <v>447.52</v>
      </c>
      <c r="H30" s="14">
        <v>447.52</v>
      </c>
      <c r="I30" s="14" t="s">
        <v>17</v>
      </c>
      <c r="J30" s="14" t="s">
        <v>34</v>
      </c>
      <c r="K30" s="15"/>
      <c r="L30" s="16"/>
      <c r="M30" s="16"/>
      <c r="N30" s="15"/>
      <c r="O30" s="21" t="str">
        <f>IFERROR(__xludf.DUMMYFUNCTION("""COMPUTED_VALUE"""),"Hannah White")</f>
        <v>Hannah White</v>
      </c>
      <c r="P30" s="16"/>
      <c r="Q30" s="15"/>
      <c r="R30" s="16"/>
      <c r="S30" s="16"/>
      <c r="T30" s="16"/>
      <c r="U30" s="16"/>
      <c r="V30" s="15" t="b">
        <f t="shared" ref="V30:X30" si="29">isnumber(F30)</f>
        <v>1</v>
      </c>
      <c r="W30" s="15" t="b">
        <f t="shared" si="29"/>
        <v>1</v>
      </c>
      <c r="X30" s="15" t="b">
        <f t="shared" si="29"/>
        <v>1</v>
      </c>
    </row>
    <row r="31">
      <c r="A31" s="5">
        <v>45692.0</v>
      </c>
      <c r="B31" s="6" t="s">
        <v>89</v>
      </c>
      <c r="C31" s="6" t="s">
        <v>21</v>
      </c>
      <c r="D31" s="6" t="s">
        <v>41</v>
      </c>
      <c r="E31" s="6" t="s">
        <v>90</v>
      </c>
      <c r="F31" s="6">
        <v>5.0</v>
      </c>
      <c r="G31" s="6">
        <v>240.84</v>
      </c>
      <c r="H31" s="6">
        <v>1204.2</v>
      </c>
      <c r="I31" s="6" t="s">
        <v>24</v>
      </c>
      <c r="J31" s="6" t="s">
        <v>18</v>
      </c>
      <c r="L31" s="3"/>
      <c r="M31" s="3"/>
      <c r="O31" s="10" t="str">
        <f>IFERROR(__xludf.DUMMYFUNCTION("""COMPUTED_VALUE"""),"Charlie Davis")</f>
        <v>Charlie Davis</v>
      </c>
      <c r="P31" s="3"/>
      <c r="R31" s="3"/>
      <c r="S31" s="3"/>
      <c r="T31" s="3"/>
      <c r="U31" s="3"/>
      <c r="V31" s="8" t="b">
        <f t="shared" ref="V31:X31" si="30">isnumber(F31)</f>
        <v>1</v>
      </c>
      <c r="W31" s="8" t="b">
        <f t="shared" si="30"/>
        <v>1</v>
      </c>
      <c r="X31" s="8" t="b">
        <f t="shared" si="30"/>
        <v>1</v>
      </c>
    </row>
    <row r="32">
      <c r="A32" s="13">
        <v>45541.0</v>
      </c>
      <c r="B32" s="14" t="s">
        <v>91</v>
      </c>
      <c r="C32" s="14" t="s">
        <v>53</v>
      </c>
      <c r="D32" s="14" t="s">
        <v>15</v>
      </c>
      <c r="E32" s="14" t="s">
        <v>50</v>
      </c>
      <c r="F32" s="14">
        <v>2.0</v>
      </c>
      <c r="G32" s="14">
        <v>216.98</v>
      </c>
      <c r="H32" s="14">
        <v>433.96</v>
      </c>
      <c r="I32" s="14" t="s">
        <v>17</v>
      </c>
      <c r="J32" s="14" t="s">
        <v>34</v>
      </c>
      <c r="K32" s="15"/>
      <c r="L32" s="16"/>
      <c r="M32" s="16"/>
      <c r="N32" s="15"/>
      <c r="O32" s="21" t="str">
        <f>IFERROR(__xludf.DUMMYFUNCTION("""COMPUTED_VALUE"""),"Fiona Green")</f>
        <v>Fiona Green</v>
      </c>
      <c r="P32" s="16"/>
      <c r="Q32" s="15"/>
      <c r="R32" s="16"/>
      <c r="S32" s="16"/>
      <c r="T32" s="16"/>
      <c r="U32" s="16"/>
      <c r="V32" s="15" t="b">
        <f t="shared" ref="V32:X32" si="31">isnumber(F32)</f>
        <v>1</v>
      </c>
      <c r="W32" s="15" t="b">
        <f t="shared" si="31"/>
        <v>1</v>
      </c>
      <c r="X32" s="15" t="b">
        <f t="shared" si="31"/>
        <v>1</v>
      </c>
    </row>
    <row r="33">
      <c r="A33" s="5">
        <v>45701.0</v>
      </c>
      <c r="B33" s="6" t="s">
        <v>92</v>
      </c>
      <c r="C33" s="6" t="s">
        <v>21</v>
      </c>
      <c r="D33" s="6" t="s">
        <v>22</v>
      </c>
      <c r="E33" s="6" t="s">
        <v>88</v>
      </c>
      <c r="F33" s="6">
        <v>4.0</v>
      </c>
      <c r="G33" s="6">
        <v>479.92</v>
      </c>
      <c r="H33" s="6">
        <v>1919.68</v>
      </c>
      <c r="I33" s="6" t="s">
        <v>17</v>
      </c>
      <c r="J33" s="6" t="s">
        <v>18</v>
      </c>
      <c r="L33" s="3"/>
      <c r="M33" s="3"/>
      <c r="O33" s="10" t="str">
        <f>IFERROR(__xludf.DUMMYFUNCTION("""COMPUTED_VALUE"""),"Edward Kim")</f>
        <v>Edward Kim</v>
      </c>
      <c r="P33" s="3"/>
      <c r="R33" s="3"/>
      <c r="S33" s="3"/>
      <c r="T33" s="3"/>
      <c r="U33" s="3"/>
      <c r="V33" s="8" t="b">
        <f t="shared" ref="V33:X33" si="32">isnumber(F33)</f>
        <v>1</v>
      </c>
      <c r="W33" s="8" t="b">
        <f t="shared" si="32"/>
        <v>1</v>
      </c>
      <c r="X33" s="8" t="b">
        <f t="shared" si="32"/>
        <v>1</v>
      </c>
    </row>
    <row r="34">
      <c r="A34" s="5">
        <v>45649.0</v>
      </c>
      <c r="B34" s="6" t="s">
        <v>93</v>
      </c>
      <c r="C34" s="6" t="s">
        <v>36</v>
      </c>
      <c r="D34" s="6" t="s">
        <v>22</v>
      </c>
      <c r="E34" s="6" t="s">
        <v>94</v>
      </c>
      <c r="F34" s="6">
        <v>3.0</v>
      </c>
      <c r="G34" s="6">
        <v>227.42</v>
      </c>
      <c r="H34" s="6">
        <v>682.26</v>
      </c>
      <c r="I34" s="6" t="s">
        <v>17</v>
      </c>
      <c r="J34" s="6" t="s">
        <v>18</v>
      </c>
      <c r="L34" s="3"/>
      <c r="M34" s="3"/>
      <c r="O34" s="10" t="str">
        <f>IFERROR(__xludf.DUMMYFUNCTION("""COMPUTED_VALUE"""),"Ian Black")</f>
        <v>Ian Black</v>
      </c>
      <c r="P34" s="3"/>
      <c r="R34" s="3"/>
      <c r="S34" s="3"/>
      <c r="T34" s="3"/>
      <c r="U34" s="3"/>
      <c r="V34" s="8" t="b">
        <f t="shared" ref="V34:X34" si="33">isnumber(F34)</f>
        <v>1</v>
      </c>
      <c r="W34" s="8" t="b">
        <f t="shared" si="33"/>
        <v>1</v>
      </c>
      <c r="X34" s="8" t="b">
        <f t="shared" si="33"/>
        <v>1</v>
      </c>
    </row>
    <row r="35">
      <c r="A35" s="5">
        <v>45577.0</v>
      </c>
      <c r="B35" s="6" t="s">
        <v>95</v>
      </c>
      <c r="C35" s="6" t="s">
        <v>68</v>
      </c>
      <c r="D35" s="6" t="s">
        <v>22</v>
      </c>
      <c r="E35" s="6" t="s">
        <v>88</v>
      </c>
      <c r="F35" s="6">
        <v>5.0</v>
      </c>
      <c r="G35" s="6">
        <v>31.48</v>
      </c>
      <c r="H35" s="6">
        <v>157.4</v>
      </c>
      <c r="I35" s="6" t="s">
        <v>17</v>
      </c>
      <c r="J35" s="6" t="s">
        <v>18</v>
      </c>
      <c r="L35" s="3"/>
      <c r="M35" s="3"/>
      <c r="O35" s="10" t="str">
        <f>IFERROR(__xludf.DUMMYFUNCTION("""COMPUTED_VALUE"""),"Charlie Davis")</f>
        <v>Charlie Davis</v>
      </c>
      <c r="P35" s="3"/>
      <c r="R35" s="3"/>
      <c r="S35" s="3"/>
      <c r="T35" s="3"/>
      <c r="U35" s="3"/>
      <c r="V35" s="8" t="b">
        <f t="shared" ref="V35:X35" si="34">isnumber(F35)</f>
        <v>1</v>
      </c>
      <c r="W35" s="8" t="b">
        <f t="shared" si="34"/>
        <v>1</v>
      </c>
      <c r="X35" s="8" t="b">
        <f t="shared" si="34"/>
        <v>1</v>
      </c>
    </row>
    <row r="36">
      <c r="A36" s="5">
        <v>45539.0</v>
      </c>
      <c r="B36" s="6" t="s">
        <v>96</v>
      </c>
      <c r="C36" s="6" t="s">
        <v>36</v>
      </c>
      <c r="D36" s="6" t="s">
        <v>41</v>
      </c>
      <c r="E36" s="6" t="s">
        <v>46</v>
      </c>
      <c r="F36" s="6">
        <v>3.0</v>
      </c>
      <c r="G36" s="6">
        <v>419.69</v>
      </c>
      <c r="H36" s="6">
        <v>1259.07</v>
      </c>
      <c r="I36" s="6" t="s">
        <v>24</v>
      </c>
      <c r="J36" s="6" t="s">
        <v>18</v>
      </c>
      <c r="L36" s="3"/>
      <c r="M36" s="3"/>
      <c r="O36" s="10" t="str">
        <f>IFERROR(__xludf.DUMMYFUNCTION("""COMPUTED_VALUE"""),"Julia Adams")</f>
        <v>Julia Adams</v>
      </c>
      <c r="P36" s="3"/>
      <c r="R36" s="3"/>
      <c r="S36" s="3"/>
      <c r="T36" s="3"/>
      <c r="U36" s="3"/>
      <c r="V36" s="8" t="b">
        <f t="shared" ref="V36:X36" si="35">isnumber(F36)</f>
        <v>1</v>
      </c>
      <c r="W36" s="8" t="b">
        <f t="shared" si="35"/>
        <v>1</v>
      </c>
      <c r="X36" s="8" t="b">
        <f t="shared" si="35"/>
        <v>1</v>
      </c>
    </row>
    <row r="37">
      <c r="A37" s="5">
        <v>45582.0</v>
      </c>
      <c r="B37" s="6" t="s">
        <v>97</v>
      </c>
      <c r="C37" s="6" t="s">
        <v>53</v>
      </c>
      <c r="D37" s="6" t="s">
        <v>54</v>
      </c>
      <c r="E37" s="6" t="s">
        <v>98</v>
      </c>
      <c r="F37" s="6">
        <v>1.0</v>
      </c>
      <c r="G37" s="6">
        <v>477.39</v>
      </c>
      <c r="H37" s="6">
        <v>477.39</v>
      </c>
      <c r="I37" s="6" t="s">
        <v>24</v>
      </c>
      <c r="J37" s="6" t="s">
        <v>18</v>
      </c>
      <c r="L37" s="3"/>
      <c r="M37" s="3"/>
      <c r="O37" s="10" t="str">
        <f>IFERROR(__xludf.DUMMYFUNCTION("""COMPUTED_VALUE"""),"Edward Kim")</f>
        <v>Edward Kim</v>
      </c>
      <c r="P37" s="3"/>
      <c r="R37" s="3"/>
      <c r="S37" s="3"/>
      <c r="T37" s="3"/>
      <c r="U37" s="3"/>
      <c r="V37" s="8" t="b">
        <f t="shared" ref="V37:X37" si="36">isnumber(F37)</f>
        <v>1</v>
      </c>
      <c r="W37" s="8" t="b">
        <f t="shared" si="36"/>
        <v>1</v>
      </c>
      <c r="X37" s="8" t="b">
        <f t="shared" si="36"/>
        <v>1</v>
      </c>
    </row>
    <row r="38">
      <c r="A38" s="13">
        <v>45673.0</v>
      </c>
      <c r="B38" s="14" t="s">
        <v>99</v>
      </c>
      <c r="C38" s="14" t="s">
        <v>49</v>
      </c>
      <c r="D38" s="14" t="s">
        <v>41</v>
      </c>
      <c r="E38" s="14" t="s">
        <v>90</v>
      </c>
      <c r="F38" s="14">
        <v>4.0</v>
      </c>
      <c r="G38" s="14">
        <v>285.25</v>
      </c>
      <c r="H38" s="14">
        <v>1141.0</v>
      </c>
      <c r="I38" s="14" t="s">
        <v>38</v>
      </c>
      <c r="J38" s="14" t="s">
        <v>34</v>
      </c>
      <c r="K38" s="15"/>
      <c r="L38" s="16"/>
      <c r="M38" s="16"/>
      <c r="N38" s="15"/>
      <c r="O38" s="21" t="str">
        <f>IFERROR(__xludf.DUMMYFUNCTION("""COMPUTED_VALUE"""),"George Brown")</f>
        <v>George Brown</v>
      </c>
      <c r="P38" s="16"/>
      <c r="Q38" s="15"/>
      <c r="R38" s="16"/>
      <c r="S38" s="16"/>
      <c r="T38" s="16"/>
      <c r="U38" s="16"/>
      <c r="V38" s="15" t="b">
        <f t="shared" ref="V38:X38" si="37">isnumber(F38)</f>
        <v>1</v>
      </c>
      <c r="W38" s="15" t="b">
        <f t="shared" si="37"/>
        <v>1</v>
      </c>
      <c r="X38" s="15" t="b">
        <f t="shared" si="37"/>
        <v>1</v>
      </c>
    </row>
    <row r="39">
      <c r="A39" s="5">
        <v>45581.0</v>
      </c>
      <c r="B39" s="6" t="s">
        <v>100</v>
      </c>
      <c r="C39" s="6" t="s">
        <v>64</v>
      </c>
      <c r="D39" s="6" t="s">
        <v>28</v>
      </c>
      <c r="E39" s="6" t="s">
        <v>79</v>
      </c>
      <c r="F39" s="6">
        <v>4.0</v>
      </c>
      <c r="G39" s="6">
        <v>51.79</v>
      </c>
      <c r="H39" s="6">
        <v>207.16</v>
      </c>
      <c r="I39" s="6" t="s">
        <v>17</v>
      </c>
      <c r="J39" s="6" t="s">
        <v>18</v>
      </c>
      <c r="L39" s="3"/>
      <c r="M39" s="3"/>
      <c r="O39" s="10" t="str">
        <f>IFERROR(__xludf.DUMMYFUNCTION("""COMPUTED_VALUE"""),"Ian Black")</f>
        <v>Ian Black</v>
      </c>
      <c r="P39" s="3"/>
      <c r="R39" s="3"/>
      <c r="S39" s="3"/>
      <c r="T39" s="3"/>
      <c r="U39" s="3"/>
      <c r="V39" s="8" t="b">
        <f t="shared" ref="V39:X39" si="38">isnumber(F39)</f>
        <v>1</v>
      </c>
      <c r="W39" s="8" t="b">
        <f t="shared" si="38"/>
        <v>1</v>
      </c>
      <c r="X39" s="8" t="b">
        <f t="shared" si="38"/>
        <v>1</v>
      </c>
    </row>
    <row r="40">
      <c r="A40" s="5">
        <v>45671.0</v>
      </c>
      <c r="B40" s="6" t="s">
        <v>101</v>
      </c>
      <c r="C40" s="6" t="s">
        <v>49</v>
      </c>
      <c r="D40" s="6" t="s">
        <v>41</v>
      </c>
      <c r="E40" s="6" t="s">
        <v>46</v>
      </c>
      <c r="F40" s="6">
        <v>2.0</v>
      </c>
      <c r="G40" s="6">
        <v>431.47</v>
      </c>
      <c r="H40" s="6">
        <v>862.94</v>
      </c>
      <c r="I40" s="6" t="s">
        <v>38</v>
      </c>
      <c r="J40" s="6" t="s">
        <v>18</v>
      </c>
      <c r="L40" s="3"/>
      <c r="M40" s="3"/>
      <c r="O40" s="10" t="str">
        <f>IFERROR(__xludf.DUMMYFUNCTION("""COMPUTED_VALUE"""),"George Brown")</f>
        <v>George Brown</v>
      </c>
      <c r="P40" s="3"/>
      <c r="R40" s="3"/>
      <c r="S40" s="3"/>
      <c r="T40" s="3"/>
      <c r="U40" s="3"/>
      <c r="V40" s="8" t="b">
        <f t="shared" ref="V40:X40" si="39">isnumber(F40)</f>
        <v>1</v>
      </c>
      <c r="W40" s="8" t="b">
        <f t="shared" si="39"/>
        <v>1</v>
      </c>
      <c r="X40" s="8" t="b">
        <f t="shared" si="39"/>
        <v>1</v>
      </c>
    </row>
    <row r="41">
      <c r="A41" s="5">
        <v>45711.0</v>
      </c>
      <c r="B41" s="6" t="s">
        <v>102</v>
      </c>
      <c r="C41" s="6" t="s">
        <v>14</v>
      </c>
      <c r="D41" s="6" t="s">
        <v>28</v>
      </c>
      <c r="E41" s="6" t="s">
        <v>37</v>
      </c>
      <c r="F41" s="6">
        <v>1.0</v>
      </c>
      <c r="G41" s="6">
        <v>46.21</v>
      </c>
      <c r="H41" s="6">
        <v>46.21</v>
      </c>
      <c r="I41" s="6" t="s">
        <v>38</v>
      </c>
      <c r="J41" s="6" t="s">
        <v>18</v>
      </c>
      <c r="L41" s="3"/>
      <c r="M41" s="3"/>
      <c r="O41" s="10" t="str">
        <f>IFERROR(__xludf.DUMMYFUNCTION("""COMPUTED_VALUE"""),"Bob Smith")</f>
        <v>Bob Smith</v>
      </c>
      <c r="P41" s="3"/>
      <c r="R41" s="3"/>
      <c r="S41" s="3"/>
      <c r="T41" s="3"/>
      <c r="U41" s="3"/>
      <c r="V41" s="8" t="b">
        <f t="shared" ref="V41:X41" si="40">isnumber(F41)</f>
        <v>1</v>
      </c>
      <c r="W41" s="8" t="b">
        <f t="shared" si="40"/>
        <v>1</v>
      </c>
      <c r="X41" s="8" t="b">
        <f t="shared" si="40"/>
        <v>1</v>
      </c>
    </row>
    <row r="42">
      <c r="A42" s="5">
        <v>45564.0</v>
      </c>
      <c r="B42" s="6" t="s">
        <v>103</v>
      </c>
      <c r="C42" s="6" t="s">
        <v>53</v>
      </c>
      <c r="D42" s="6" t="s">
        <v>28</v>
      </c>
      <c r="E42" s="6" t="s">
        <v>74</v>
      </c>
      <c r="F42" s="6">
        <v>5.0</v>
      </c>
      <c r="G42" s="6">
        <v>102.53</v>
      </c>
      <c r="H42" s="6">
        <v>512.65</v>
      </c>
      <c r="I42" s="6" t="s">
        <v>24</v>
      </c>
      <c r="J42" s="6" t="s">
        <v>18</v>
      </c>
      <c r="L42" s="3"/>
      <c r="M42" s="3"/>
      <c r="O42" s="10" t="str">
        <f>IFERROR(__xludf.DUMMYFUNCTION("""COMPUTED_VALUE"""),"Julia Adams")</f>
        <v>Julia Adams</v>
      </c>
      <c r="P42" s="3"/>
      <c r="R42" s="3"/>
      <c r="S42" s="3"/>
      <c r="T42" s="3"/>
      <c r="U42" s="3"/>
      <c r="V42" s="8" t="b">
        <f t="shared" ref="V42:X42" si="41">isnumber(F42)</f>
        <v>1</v>
      </c>
      <c r="W42" s="8" t="b">
        <f t="shared" si="41"/>
        <v>1</v>
      </c>
      <c r="X42" s="8" t="b">
        <f t="shared" si="41"/>
        <v>1</v>
      </c>
    </row>
    <row r="43">
      <c r="A43" s="13">
        <v>45668.0</v>
      </c>
      <c r="B43" s="14" t="s">
        <v>104</v>
      </c>
      <c r="C43" s="14" t="s">
        <v>68</v>
      </c>
      <c r="D43" s="14" t="s">
        <v>15</v>
      </c>
      <c r="E43" s="14" t="s">
        <v>83</v>
      </c>
      <c r="F43" s="14">
        <v>1.0</v>
      </c>
      <c r="G43" s="14">
        <v>479.68</v>
      </c>
      <c r="H43" s="14">
        <v>479.68</v>
      </c>
      <c r="I43" s="14" t="s">
        <v>38</v>
      </c>
      <c r="J43" s="14" t="s">
        <v>34</v>
      </c>
      <c r="K43" s="15"/>
      <c r="L43" s="16"/>
      <c r="M43" s="16"/>
      <c r="N43" s="15"/>
      <c r="O43" s="21" t="str">
        <f>IFERROR(__xludf.DUMMYFUNCTION("""COMPUTED_VALUE"""),"Hannah White")</f>
        <v>Hannah White</v>
      </c>
      <c r="P43" s="16"/>
      <c r="Q43" s="15"/>
      <c r="R43" s="16"/>
      <c r="S43" s="16"/>
      <c r="T43" s="16"/>
      <c r="U43" s="16"/>
      <c r="V43" s="15" t="b">
        <f t="shared" ref="V43:X43" si="42">isnumber(F43)</f>
        <v>1</v>
      </c>
      <c r="W43" s="15" t="b">
        <f t="shared" si="42"/>
        <v>1</v>
      </c>
      <c r="X43" s="15" t="b">
        <f t="shared" si="42"/>
        <v>1</v>
      </c>
    </row>
    <row r="44">
      <c r="A44" s="5">
        <v>45600.0</v>
      </c>
      <c r="B44" s="6" t="s">
        <v>105</v>
      </c>
      <c r="C44" s="6" t="s">
        <v>21</v>
      </c>
      <c r="D44" s="6" t="s">
        <v>41</v>
      </c>
      <c r="E44" s="6" t="s">
        <v>106</v>
      </c>
      <c r="F44" s="6">
        <v>4.0</v>
      </c>
      <c r="G44" s="6">
        <v>354.78</v>
      </c>
      <c r="H44" s="6">
        <v>1419.12</v>
      </c>
      <c r="I44" s="6" t="s">
        <v>24</v>
      </c>
      <c r="J44" s="6" t="s">
        <v>18</v>
      </c>
      <c r="L44" s="3"/>
      <c r="M44" s="3"/>
      <c r="O44" s="10" t="str">
        <f>IFERROR(__xludf.DUMMYFUNCTION("""COMPUTED_VALUE"""),"Julia Adams")</f>
        <v>Julia Adams</v>
      </c>
      <c r="P44" s="3"/>
      <c r="R44" s="3"/>
      <c r="S44" s="3"/>
      <c r="T44" s="3"/>
      <c r="U44" s="3"/>
      <c r="V44" s="8" t="b">
        <f t="shared" ref="V44:X44" si="43">isnumber(F44)</f>
        <v>1</v>
      </c>
      <c r="W44" s="8" t="b">
        <f t="shared" si="43"/>
        <v>1</v>
      </c>
      <c r="X44" s="8" t="b">
        <f t="shared" si="43"/>
        <v>1</v>
      </c>
    </row>
    <row r="45">
      <c r="A45" s="5">
        <v>45549.0</v>
      </c>
      <c r="B45" s="6" t="s">
        <v>107</v>
      </c>
      <c r="C45" s="6" t="s">
        <v>53</v>
      </c>
      <c r="D45" s="6" t="s">
        <v>41</v>
      </c>
      <c r="E45" s="6" t="s">
        <v>42</v>
      </c>
      <c r="F45" s="6">
        <v>3.0</v>
      </c>
      <c r="G45" s="6">
        <v>225.46</v>
      </c>
      <c r="H45" s="6">
        <v>676.38</v>
      </c>
      <c r="I45" s="6" t="s">
        <v>24</v>
      </c>
      <c r="J45" s="6" t="s">
        <v>18</v>
      </c>
      <c r="L45" s="3"/>
      <c r="M45" s="3"/>
      <c r="O45" s="10" t="str">
        <f>IFERROR(__xludf.DUMMYFUNCTION("""COMPUTED_VALUE"""),"Ian Black")</f>
        <v>Ian Black</v>
      </c>
      <c r="P45" s="3"/>
      <c r="R45" s="3"/>
      <c r="S45" s="3"/>
      <c r="T45" s="3"/>
      <c r="U45" s="3"/>
      <c r="V45" s="8" t="b">
        <f t="shared" ref="V45:X45" si="44">isnumber(F45)</f>
        <v>1</v>
      </c>
      <c r="W45" s="8" t="b">
        <f t="shared" si="44"/>
        <v>1</v>
      </c>
      <c r="X45" s="8" t="b">
        <f t="shared" si="44"/>
        <v>1</v>
      </c>
    </row>
    <row r="46">
      <c r="A46" s="5">
        <v>45550.0</v>
      </c>
      <c r="B46" s="6" t="s">
        <v>108</v>
      </c>
      <c r="C46" s="6" t="s">
        <v>14</v>
      </c>
      <c r="D46" s="6" t="s">
        <v>15</v>
      </c>
      <c r="E46" s="6" t="s">
        <v>50</v>
      </c>
      <c r="F46" s="6">
        <v>5.0</v>
      </c>
      <c r="G46" s="6">
        <v>478.99</v>
      </c>
      <c r="H46" s="6">
        <v>2394.95</v>
      </c>
      <c r="I46" s="6" t="s">
        <v>38</v>
      </c>
      <c r="J46" s="6" t="s">
        <v>18</v>
      </c>
      <c r="L46" s="3"/>
      <c r="M46" s="3"/>
      <c r="O46" s="10" t="str">
        <f>IFERROR(__xludf.DUMMYFUNCTION("""COMPUTED_VALUE"""),"Edward Kim")</f>
        <v>Edward Kim</v>
      </c>
      <c r="P46" s="3"/>
      <c r="R46" s="3"/>
      <c r="S46" s="3"/>
      <c r="T46" s="3"/>
      <c r="U46" s="3"/>
      <c r="V46" s="8" t="b">
        <f t="shared" ref="V46:X46" si="45">isnumber(F46)</f>
        <v>1</v>
      </c>
      <c r="W46" s="8" t="b">
        <f t="shared" si="45"/>
        <v>1</v>
      </c>
      <c r="X46" s="8" t="b">
        <f t="shared" si="45"/>
        <v>1</v>
      </c>
    </row>
    <row r="47">
      <c r="A47" s="5">
        <v>45621.0</v>
      </c>
      <c r="B47" s="6" t="s">
        <v>109</v>
      </c>
      <c r="C47" s="6" t="s">
        <v>73</v>
      </c>
      <c r="D47" s="6" t="s">
        <v>41</v>
      </c>
      <c r="E47" s="6" t="s">
        <v>46</v>
      </c>
      <c r="F47" s="6">
        <v>3.0</v>
      </c>
      <c r="G47" s="6">
        <v>459.38</v>
      </c>
      <c r="H47" s="6">
        <v>1378.14</v>
      </c>
      <c r="I47" s="6" t="s">
        <v>24</v>
      </c>
      <c r="J47" s="6" t="s">
        <v>18</v>
      </c>
      <c r="L47" s="3"/>
      <c r="M47" s="3"/>
      <c r="O47" s="10" t="str">
        <f>IFERROR(__xludf.DUMMYFUNCTION("""COMPUTED_VALUE"""),"George Brown")</f>
        <v>George Brown</v>
      </c>
      <c r="P47" s="3"/>
      <c r="R47" s="3"/>
      <c r="S47" s="3"/>
      <c r="T47" s="3"/>
      <c r="U47" s="3"/>
      <c r="V47" s="8" t="b">
        <f t="shared" ref="V47:X47" si="46">isnumber(F47)</f>
        <v>1</v>
      </c>
      <c r="W47" s="8" t="b">
        <f t="shared" si="46"/>
        <v>1</v>
      </c>
      <c r="X47" s="8" t="b">
        <f t="shared" si="46"/>
        <v>1</v>
      </c>
    </row>
    <row r="48">
      <c r="A48" s="5">
        <v>45537.0</v>
      </c>
      <c r="B48" s="6" t="s">
        <v>110</v>
      </c>
      <c r="C48" s="6" t="s">
        <v>36</v>
      </c>
      <c r="D48" s="6" t="s">
        <v>28</v>
      </c>
      <c r="E48" s="6" t="s">
        <v>74</v>
      </c>
      <c r="F48" s="6">
        <v>2.0</v>
      </c>
      <c r="G48" s="6">
        <v>443.55</v>
      </c>
      <c r="H48" s="6">
        <v>887.1</v>
      </c>
      <c r="I48" s="6" t="s">
        <v>38</v>
      </c>
      <c r="J48" s="6" t="s">
        <v>18</v>
      </c>
      <c r="L48" s="3"/>
      <c r="M48" s="3"/>
      <c r="O48" s="10" t="str">
        <f>IFERROR(__xludf.DUMMYFUNCTION("""COMPUTED_VALUE"""),"Diana Lee")</f>
        <v>Diana Lee</v>
      </c>
      <c r="P48" s="3"/>
      <c r="R48" s="3"/>
      <c r="S48" s="3"/>
      <c r="T48" s="3"/>
      <c r="U48" s="3"/>
      <c r="V48" s="8" t="b">
        <f t="shared" ref="V48:X48" si="47">isnumber(F48)</f>
        <v>1</v>
      </c>
      <c r="W48" s="8" t="b">
        <f t="shared" si="47"/>
        <v>1</v>
      </c>
      <c r="X48" s="8" t="b">
        <f t="shared" si="47"/>
        <v>1</v>
      </c>
    </row>
    <row r="49">
      <c r="A49" s="5">
        <v>45547.0</v>
      </c>
      <c r="B49" s="6" t="s">
        <v>111</v>
      </c>
      <c r="C49" s="6" t="s">
        <v>32</v>
      </c>
      <c r="D49" s="6" t="s">
        <v>41</v>
      </c>
      <c r="E49" s="6" t="s">
        <v>46</v>
      </c>
      <c r="F49" s="6">
        <v>4.0</v>
      </c>
      <c r="G49" s="6">
        <v>384.23</v>
      </c>
      <c r="H49" s="6">
        <v>1536.92</v>
      </c>
      <c r="I49" s="6" t="s">
        <v>24</v>
      </c>
      <c r="J49" s="6" t="s">
        <v>18</v>
      </c>
      <c r="L49" s="3"/>
      <c r="M49" s="3"/>
      <c r="O49" s="10" t="str">
        <f>IFERROR(__xludf.DUMMYFUNCTION("""COMPUTED_VALUE"""),"Julia Adams")</f>
        <v>Julia Adams</v>
      </c>
      <c r="P49" s="3"/>
      <c r="R49" s="3"/>
      <c r="S49" s="3"/>
      <c r="T49" s="3"/>
      <c r="U49" s="3"/>
      <c r="V49" s="8" t="b">
        <f t="shared" ref="V49:X49" si="48">isnumber(F49)</f>
        <v>1</v>
      </c>
      <c r="W49" s="8" t="b">
        <f t="shared" si="48"/>
        <v>1</v>
      </c>
      <c r="X49" s="8" t="b">
        <f t="shared" si="48"/>
        <v>1</v>
      </c>
    </row>
    <row r="50">
      <c r="A50" s="5">
        <v>45588.0</v>
      </c>
      <c r="B50" s="6" t="s">
        <v>112</v>
      </c>
      <c r="C50" s="6" t="s">
        <v>40</v>
      </c>
      <c r="D50" s="6" t="s">
        <v>15</v>
      </c>
      <c r="E50" s="6" t="s">
        <v>50</v>
      </c>
      <c r="F50" s="6">
        <v>5.0</v>
      </c>
      <c r="G50" s="6">
        <v>106.42</v>
      </c>
      <c r="H50" s="6">
        <v>532.1</v>
      </c>
      <c r="I50" s="6" t="s">
        <v>24</v>
      </c>
      <c r="J50" s="6" t="s">
        <v>18</v>
      </c>
      <c r="L50" s="3"/>
      <c r="M50" s="3"/>
      <c r="O50" s="10" t="str">
        <f>IFERROR(__xludf.DUMMYFUNCTION("""COMPUTED_VALUE"""),"Bob Smith")</f>
        <v>Bob Smith</v>
      </c>
      <c r="P50" s="3"/>
      <c r="R50" s="3"/>
      <c r="S50" s="3"/>
      <c r="T50" s="3"/>
      <c r="U50" s="3"/>
      <c r="V50" s="8" t="b">
        <f t="shared" ref="V50:X50" si="49">isnumber(F50)</f>
        <v>1</v>
      </c>
      <c r="W50" s="8" t="b">
        <f t="shared" si="49"/>
        <v>1</v>
      </c>
      <c r="X50" s="8" t="b">
        <f t="shared" si="49"/>
        <v>1</v>
      </c>
    </row>
    <row r="51">
      <c r="A51" s="5">
        <v>45714.0</v>
      </c>
      <c r="B51" s="6" t="s">
        <v>113</v>
      </c>
      <c r="C51" s="6" t="s">
        <v>73</v>
      </c>
      <c r="D51" s="6" t="s">
        <v>28</v>
      </c>
      <c r="E51" s="6" t="s">
        <v>29</v>
      </c>
      <c r="F51" s="6">
        <v>1.0</v>
      </c>
      <c r="G51" s="6">
        <v>426.23</v>
      </c>
      <c r="H51" s="6">
        <v>426.23</v>
      </c>
      <c r="I51" s="6" t="s">
        <v>24</v>
      </c>
      <c r="J51" s="6" t="s">
        <v>18</v>
      </c>
      <c r="L51" s="3"/>
      <c r="M51" s="3"/>
      <c r="O51" s="10" t="str">
        <f>IFERROR(__xludf.DUMMYFUNCTION("""COMPUTED_VALUE"""),"Edward Kim")</f>
        <v>Edward Kim</v>
      </c>
      <c r="P51" s="3"/>
      <c r="R51" s="3"/>
      <c r="S51" s="3"/>
      <c r="T51" s="3"/>
      <c r="U51" s="3"/>
      <c r="V51" s="8" t="b">
        <f t="shared" ref="V51:X51" si="50">isnumber(F51)</f>
        <v>1</v>
      </c>
      <c r="W51" s="8" t="b">
        <f t="shared" si="50"/>
        <v>1</v>
      </c>
      <c r="X51" s="8" t="b">
        <f t="shared" si="50"/>
        <v>1</v>
      </c>
    </row>
    <row r="52">
      <c r="A52" s="5">
        <v>45648.0</v>
      </c>
      <c r="B52" s="6" t="s">
        <v>114</v>
      </c>
      <c r="C52" s="6" t="s">
        <v>32</v>
      </c>
      <c r="D52" s="6" t="s">
        <v>22</v>
      </c>
      <c r="E52" s="6" t="s">
        <v>94</v>
      </c>
      <c r="F52" s="6">
        <v>1.0</v>
      </c>
      <c r="G52" s="6">
        <v>115.71</v>
      </c>
      <c r="H52" s="6">
        <v>115.71</v>
      </c>
      <c r="I52" s="6" t="s">
        <v>38</v>
      </c>
      <c r="J52" s="6" t="s">
        <v>18</v>
      </c>
      <c r="L52" s="3"/>
      <c r="M52" s="3"/>
      <c r="O52" s="10" t="str">
        <f>IFERROR(__xludf.DUMMYFUNCTION("""COMPUTED_VALUE"""),"Ian Black")</f>
        <v>Ian Black</v>
      </c>
      <c r="P52" s="3"/>
      <c r="R52" s="3"/>
      <c r="S52" s="3"/>
      <c r="T52" s="3"/>
      <c r="U52" s="3"/>
      <c r="V52" s="8" t="b">
        <f t="shared" ref="V52:X52" si="51">isnumber(F52)</f>
        <v>1</v>
      </c>
      <c r="W52" s="8" t="b">
        <f t="shared" si="51"/>
        <v>1</v>
      </c>
      <c r="X52" s="8" t="b">
        <f t="shared" si="51"/>
        <v>1</v>
      </c>
    </row>
    <row r="53">
      <c r="A53" s="13">
        <v>45643.0</v>
      </c>
      <c r="B53" s="14" t="s">
        <v>115</v>
      </c>
      <c r="C53" s="14" t="s">
        <v>68</v>
      </c>
      <c r="D53" s="14" t="s">
        <v>41</v>
      </c>
      <c r="E53" s="14" t="s">
        <v>106</v>
      </c>
      <c r="F53" s="14">
        <v>4.0</v>
      </c>
      <c r="G53" s="14">
        <v>361.29</v>
      </c>
      <c r="H53" s="14">
        <v>1445.16</v>
      </c>
      <c r="I53" s="14" t="s">
        <v>17</v>
      </c>
      <c r="J53" s="14" t="s">
        <v>34</v>
      </c>
      <c r="K53" s="15"/>
      <c r="L53" s="16"/>
      <c r="M53" s="16"/>
      <c r="N53" s="15"/>
      <c r="O53" s="21" t="str">
        <f>IFERROR(__xludf.DUMMYFUNCTION("""COMPUTED_VALUE"""),"Julia Adams")</f>
        <v>Julia Adams</v>
      </c>
      <c r="P53" s="16"/>
      <c r="Q53" s="15"/>
      <c r="R53" s="16"/>
      <c r="S53" s="16"/>
      <c r="T53" s="16"/>
      <c r="U53" s="16"/>
      <c r="V53" s="15" t="b">
        <f t="shared" ref="V53:X53" si="52">isnumber(F53)</f>
        <v>1</v>
      </c>
      <c r="W53" s="15" t="b">
        <f t="shared" si="52"/>
        <v>1</v>
      </c>
      <c r="X53" s="15" t="b">
        <f t="shared" si="52"/>
        <v>1</v>
      </c>
    </row>
    <row r="54">
      <c r="A54" s="5">
        <v>45630.0</v>
      </c>
      <c r="B54" s="6" t="s">
        <v>116</v>
      </c>
      <c r="C54" s="6" t="s">
        <v>53</v>
      </c>
      <c r="D54" s="6" t="s">
        <v>28</v>
      </c>
      <c r="E54" s="6" t="s">
        <v>74</v>
      </c>
      <c r="F54" s="6">
        <v>2.0</v>
      </c>
      <c r="G54" s="6">
        <v>100.25</v>
      </c>
      <c r="H54" s="6">
        <v>200.5</v>
      </c>
      <c r="I54" s="6" t="s">
        <v>17</v>
      </c>
      <c r="J54" s="6" t="s">
        <v>18</v>
      </c>
      <c r="L54" s="3"/>
      <c r="M54" s="3"/>
      <c r="O54" s="10" t="str">
        <f>IFERROR(__xludf.DUMMYFUNCTION("""COMPUTED_VALUE"""),"Diana Lee")</f>
        <v>Diana Lee</v>
      </c>
      <c r="P54" s="3"/>
      <c r="R54" s="3"/>
      <c r="S54" s="3"/>
      <c r="T54" s="3"/>
      <c r="U54" s="3"/>
      <c r="V54" s="8" t="b">
        <f t="shared" ref="V54:X54" si="53">isnumber(F54)</f>
        <v>1</v>
      </c>
      <c r="W54" s="8" t="b">
        <f t="shared" si="53"/>
        <v>1</v>
      </c>
      <c r="X54" s="8" t="b">
        <f t="shared" si="53"/>
        <v>1</v>
      </c>
    </row>
    <row r="55">
      <c r="A55" s="5">
        <v>45685.0</v>
      </c>
      <c r="B55" s="6" t="s">
        <v>117</v>
      </c>
      <c r="C55" s="6" t="s">
        <v>32</v>
      </c>
      <c r="D55" s="6" t="s">
        <v>28</v>
      </c>
      <c r="E55" s="6" t="s">
        <v>79</v>
      </c>
      <c r="F55" s="6">
        <v>3.0</v>
      </c>
      <c r="G55" s="6">
        <v>363.81</v>
      </c>
      <c r="H55" s="6">
        <v>1091.43</v>
      </c>
      <c r="I55" s="6" t="s">
        <v>38</v>
      </c>
      <c r="J55" s="6" t="s">
        <v>18</v>
      </c>
      <c r="L55" s="3"/>
      <c r="M55" s="3"/>
      <c r="O55" s="10" t="str">
        <f>IFERROR(__xludf.DUMMYFUNCTION("""COMPUTED_VALUE"""),"Ian Black")</f>
        <v>Ian Black</v>
      </c>
      <c r="P55" s="3"/>
      <c r="R55" s="3"/>
      <c r="S55" s="3"/>
      <c r="T55" s="3"/>
      <c r="U55" s="3"/>
      <c r="V55" s="8" t="b">
        <f t="shared" ref="V55:X55" si="54">isnumber(F55)</f>
        <v>1</v>
      </c>
      <c r="W55" s="8" t="b">
        <f t="shared" si="54"/>
        <v>1</v>
      </c>
      <c r="X55" s="8" t="b">
        <f t="shared" si="54"/>
        <v>1</v>
      </c>
    </row>
    <row r="56">
      <c r="A56" s="5">
        <v>45705.0</v>
      </c>
      <c r="B56" s="6" t="s">
        <v>118</v>
      </c>
      <c r="C56" s="6" t="s">
        <v>73</v>
      </c>
      <c r="D56" s="6" t="s">
        <v>15</v>
      </c>
      <c r="E56" s="6" t="s">
        <v>50</v>
      </c>
      <c r="F56" s="6">
        <v>3.0</v>
      </c>
      <c r="G56" s="6">
        <v>434.01</v>
      </c>
      <c r="H56" s="6">
        <v>1302.03</v>
      </c>
      <c r="I56" s="6" t="s">
        <v>38</v>
      </c>
      <c r="J56" s="6" t="s">
        <v>18</v>
      </c>
      <c r="L56" s="3"/>
      <c r="M56" s="3"/>
      <c r="O56" s="10" t="str">
        <f>IFERROR(__xludf.DUMMYFUNCTION("""COMPUTED_VALUE"""),"George Brown")</f>
        <v>George Brown</v>
      </c>
      <c r="P56" s="3"/>
      <c r="R56" s="3"/>
      <c r="S56" s="3"/>
      <c r="T56" s="3"/>
      <c r="U56" s="3"/>
      <c r="V56" s="8" t="b">
        <f t="shared" ref="V56:X56" si="55">isnumber(F56)</f>
        <v>1</v>
      </c>
      <c r="W56" s="8" t="b">
        <f t="shared" si="55"/>
        <v>1</v>
      </c>
      <c r="X56" s="8" t="b">
        <f t="shared" si="55"/>
        <v>1</v>
      </c>
    </row>
    <row r="57">
      <c r="A57" s="13">
        <v>45571.0</v>
      </c>
      <c r="B57" s="14" t="s">
        <v>119</v>
      </c>
      <c r="C57" s="14" t="s">
        <v>14</v>
      </c>
      <c r="D57" s="14" t="s">
        <v>41</v>
      </c>
      <c r="E57" s="14" t="s">
        <v>46</v>
      </c>
      <c r="F57" s="14">
        <v>1.0</v>
      </c>
      <c r="G57" s="14">
        <v>277.85</v>
      </c>
      <c r="H57" s="14">
        <v>277.85</v>
      </c>
      <c r="I57" s="14" t="s">
        <v>24</v>
      </c>
      <c r="J57" s="14" t="s">
        <v>34</v>
      </c>
      <c r="K57" s="15"/>
      <c r="L57" s="16"/>
      <c r="M57" s="16"/>
      <c r="N57" s="15"/>
      <c r="O57" s="21" t="str">
        <f>IFERROR(__xludf.DUMMYFUNCTION("""COMPUTED_VALUE"""),"Ian Black")</f>
        <v>Ian Black</v>
      </c>
      <c r="P57" s="16"/>
      <c r="Q57" s="15"/>
      <c r="R57" s="16"/>
      <c r="S57" s="16"/>
      <c r="T57" s="16"/>
      <c r="U57" s="16"/>
      <c r="V57" s="15" t="b">
        <f t="shared" ref="V57:X57" si="56">isnumber(F57)</f>
        <v>1</v>
      </c>
      <c r="W57" s="15" t="b">
        <f t="shared" si="56"/>
        <v>1</v>
      </c>
      <c r="X57" s="15" t="b">
        <f t="shared" si="56"/>
        <v>1</v>
      </c>
    </row>
    <row r="58">
      <c r="A58" s="5">
        <v>45663.0</v>
      </c>
      <c r="B58" s="6" t="s">
        <v>120</v>
      </c>
      <c r="C58" s="6" t="s">
        <v>68</v>
      </c>
      <c r="D58" s="6" t="s">
        <v>54</v>
      </c>
      <c r="E58" s="6" t="s">
        <v>59</v>
      </c>
      <c r="F58" s="6">
        <v>5.0</v>
      </c>
      <c r="G58" s="6">
        <v>393.81</v>
      </c>
      <c r="H58" s="6">
        <v>1969.05</v>
      </c>
      <c r="I58" s="6" t="s">
        <v>17</v>
      </c>
      <c r="J58" s="6" t="s">
        <v>18</v>
      </c>
      <c r="L58" s="3"/>
      <c r="M58" s="3"/>
      <c r="O58" s="10" t="str">
        <f>IFERROR(__xludf.DUMMYFUNCTION("""COMPUTED_VALUE"""),"Ian Black")</f>
        <v>Ian Black</v>
      </c>
      <c r="P58" s="3"/>
      <c r="R58" s="3"/>
      <c r="S58" s="3"/>
      <c r="T58" s="3"/>
      <c r="U58" s="3"/>
      <c r="V58" s="8" t="b">
        <f t="shared" ref="V58:X58" si="57">isnumber(F58)</f>
        <v>1</v>
      </c>
      <c r="W58" s="8" t="b">
        <f t="shared" si="57"/>
        <v>1</v>
      </c>
      <c r="X58" s="8" t="b">
        <f t="shared" si="57"/>
        <v>1</v>
      </c>
    </row>
    <row r="59">
      <c r="A59" s="5">
        <v>45635.0</v>
      </c>
      <c r="B59" s="6" t="s">
        <v>121</v>
      </c>
      <c r="C59" s="6" t="s">
        <v>21</v>
      </c>
      <c r="D59" s="6" t="s">
        <v>28</v>
      </c>
      <c r="E59" s="6" t="s">
        <v>79</v>
      </c>
      <c r="F59" s="6">
        <v>4.0</v>
      </c>
      <c r="G59" s="6">
        <v>450.45</v>
      </c>
      <c r="H59" s="6">
        <v>1801.8</v>
      </c>
      <c r="I59" s="6" t="s">
        <v>17</v>
      </c>
      <c r="J59" s="6" t="s">
        <v>18</v>
      </c>
      <c r="L59" s="3"/>
      <c r="M59" s="3"/>
      <c r="O59" s="10" t="str">
        <f>IFERROR(__xludf.DUMMYFUNCTION("""COMPUTED_VALUE"""),"Charlie Davis")</f>
        <v>Charlie Davis</v>
      </c>
      <c r="P59" s="3"/>
      <c r="R59" s="3"/>
      <c r="S59" s="3"/>
      <c r="T59" s="3"/>
      <c r="U59" s="3"/>
      <c r="V59" s="8" t="b">
        <f t="shared" ref="V59:X59" si="58">isnumber(F59)</f>
        <v>1</v>
      </c>
      <c r="W59" s="8" t="b">
        <f t="shared" si="58"/>
        <v>1</v>
      </c>
      <c r="X59" s="8" t="b">
        <f t="shared" si="58"/>
        <v>1</v>
      </c>
    </row>
    <row r="60">
      <c r="A60" s="5">
        <v>45627.0</v>
      </c>
      <c r="B60" s="6" t="s">
        <v>122</v>
      </c>
      <c r="C60" s="6" t="s">
        <v>21</v>
      </c>
      <c r="D60" s="6" t="s">
        <v>15</v>
      </c>
      <c r="E60" s="6" t="s">
        <v>83</v>
      </c>
      <c r="F60" s="6">
        <v>2.0</v>
      </c>
      <c r="G60" s="6">
        <v>344.95</v>
      </c>
      <c r="H60" s="6">
        <v>689.9</v>
      </c>
      <c r="I60" s="6" t="s">
        <v>17</v>
      </c>
      <c r="J60" s="6" t="s">
        <v>18</v>
      </c>
      <c r="L60" s="3"/>
      <c r="M60" s="3"/>
      <c r="O60" s="10" t="str">
        <f>IFERROR(__xludf.DUMMYFUNCTION("""COMPUTED_VALUE"""),"George Brown")</f>
        <v>George Brown</v>
      </c>
      <c r="P60" s="3"/>
      <c r="R60" s="3"/>
      <c r="S60" s="3"/>
      <c r="T60" s="3"/>
      <c r="U60" s="3"/>
      <c r="V60" s="8" t="b">
        <f t="shared" ref="V60:X60" si="59">isnumber(F60)</f>
        <v>1</v>
      </c>
      <c r="W60" s="8" t="b">
        <f t="shared" si="59"/>
        <v>1</v>
      </c>
      <c r="X60" s="8" t="b">
        <f t="shared" si="59"/>
        <v>1</v>
      </c>
    </row>
    <row r="61">
      <c r="A61" s="5">
        <v>45692.0</v>
      </c>
      <c r="B61" s="6" t="s">
        <v>123</v>
      </c>
      <c r="C61" s="6" t="s">
        <v>68</v>
      </c>
      <c r="D61" s="6" t="s">
        <v>54</v>
      </c>
      <c r="E61" s="6" t="s">
        <v>124</v>
      </c>
      <c r="F61" s="6">
        <v>3.0</v>
      </c>
      <c r="G61" s="6">
        <v>437.75</v>
      </c>
      <c r="H61" s="6">
        <v>1313.25</v>
      </c>
      <c r="I61" s="6" t="s">
        <v>38</v>
      </c>
      <c r="J61" s="6" t="s">
        <v>18</v>
      </c>
      <c r="L61" s="3"/>
      <c r="M61" s="3"/>
      <c r="O61" s="10" t="str">
        <f>IFERROR(__xludf.DUMMYFUNCTION("""COMPUTED_VALUE"""),"Alice Johnson")</f>
        <v>Alice Johnson</v>
      </c>
      <c r="P61" s="3"/>
      <c r="R61" s="3"/>
      <c r="S61" s="3"/>
      <c r="T61" s="3"/>
      <c r="U61" s="3"/>
      <c r="V61" s="8" t="b">
        <f t="shared" ref="V61:X61" si="60">isnumber(F61)</f>
        <v>1</v>
      </c>
      <c r="W61" s="8" t="b">
        <f t="shared" si="60"/>
        <v>1</v>
      </c>
      <c r="X61" s="8" t="b">
        <f t="shared" si="60"/>
        <v>1</v>
      </c>
    </row>
    <row r="62">
      <c r="A62" s="5">
        <v>45560.0</v>
      </c>
      <c r="B62" s="6" t="s">
        <v>125</v>
      </c>
      <c r="C62" s="6" t="s">
        <v>36</v>
      </c>
      <c r="D62" s="6" t="s">
        <v>15</v>
      </c>
      <c r="E62" s="6" t="s">
        <v>33</v>
      </c>
      <c r="F62" s="6">
        <v>3.0</v>
      </c>
      <c r="G62" s="6">
        <v>383.58</v>
      </c>
      <c r="H62" s="6">
        <v>1150.74</v>
      </c>
      <c r="I62" s="6" t="s">
        <v>17</v>
      </c>
      <c r="J62" s="6" t="s">
        <v>18</v>
      </c>
      <c r="L62" s="3"/>
      <c r="M62" s="3"/>
      <c r="O62" s="10" t="str">
        <f>IFERROR(__xludf.DUMMYFUNCTION("""COMPUTED_VALUE"""),"Edward Kim")</f>
        <v>Edward Kim</v>
      </c>
      <c r="P62" s="3"/>
      <c r="R62" s="3"/>
      <c r="S62" s="3"/>
      <c r="T62" s="3"/>
      <c r="U62" s="3"/>
      <c r="V62" s="8" t="b">
        <f t="shared" ref="V62:X62" si="61">isnumber(F62)</f>
        <v>1</v>
      </c>
      <c r="W62" s="8" t="b">
        <f t="shared" si="61"/>
        <v>1</v>
      </c>
      <c r="X62" s="8" t="b">
        <f t="shared" si="61"/>
        <v>1</v>
      </c>
    </row>
    <row r="63">
      <c r="A63" s="13">
        <v>45664.0</v>
      </c>
      <c r="B63" s="14" t="s">
        <v>126</v>
      </c>
      <c r="C63" s="14" t="s">
        <v>49</v>
      </c>
      <c r="D63" s="14" t="s">
        <v>28</v>
      </c>
      <c r="E63" s="14" t="s">
        <v>37</v>
      </c>
      <c r="F63" s="14">
        <v>2.0</v>
      </c>
      <c r="G63" s="14">
        <v>308.19</v>
      </c>
      <c r="H63" s="14">
        <v>616.38</v>
      </c>
      <c r="I63" s="14" t="s">
        <v>17</v>
      </c>
      <c r="J63" s="14" t="s">
        <v>34</v>
      </c>
      <c r="K63" s="15"/>
      <c r="L63" s="16"/>
      <c r="M63" s="16"/>
      <c r="N63" s="15"/>
      <c r="O63" s="21" t="str">
        <f>IFERROR(__xludf.DUMMYFUNCTION("""COMPUTED_VALUE"""),"Diana Lee")</f>
        <v>Diana Lee</v>
      </c>
      <c r="P63" s="16"/>
      <c r="Q63" s="15"/>
      <c r="R63" s="16"/>
      <c r="S63" s="16"/>
      <c r="T63" s="16"/>
      <c r="U63" s="16"/>
      <c r="V63" s="15" t="b">
        <f t="shared" ref="V63:X63" si="62">isnumber(F63)</f>
        <v>1</v>
      </c>
      <c r="W63" s="15" t="b">
        <f t="shared" si="62"/>
        <v>1</v>
      </c>
      <c r="X63" s="15" t="b">
        <f t="shared" si="62"/>
        <v>1</v>
      </c>
    </row>
    <row r="64">
      <c r="A64" s="5">
        <v>45660.0</v>
      </c>
      <c r="B64" s="6" t="s">
        <v>127</v>
      </c>
      <c r="C64" s="6" t="s">
        <v>36</v>
      </c>
      <c r="D64" s="6" t="s">
        <v>41</v>
      </c>
      <c r="E64" s="6" t="s">
        <v>46</v>
      </c>
      <c r="F64" s="6">
        <v>4.0</v>
      </c>
      <c r="G64" s="6">
        <v>434.54</v>
      </c>
      <c r="H64" s="6">
        <v>1738.16</v>
      </c>
      <c r="I64" s="6" t="s">
        <v>24</v>
      </c>
      <c r="J64" s="6" t="s">
        <v>43</v>
      </c>
      <c r="L64" s="3"/>
      <c r="M64" s="3"/>
      <c r="O64" s="10" t="str">
        <f>IFERROR(__xludf.DUMMYFUNCTION("""COMPUTED_VALUE"""),"Charlie Davis")</f>
        <v>Charlie Davis</v>
      </c>
      <c r="P64" s="3"/>
      <c r="R64" s="3"/>
      <c r="S64" s="3"/>
      <c r="T64" s="3"/>
      <c r="U64" s="3"/>
      <c r="V64" s="8" t="b">
        <f t="shared" ref="V64:X64" si="63">isnumber(F64)</f>
        <v>1</v>
      </c>
      <c r="W64" s="8" t="b">
        <f t="shared" si="63"/>
        <v>1</v>
      </c>
      <c r="X64" s="8" t="b">
        <f t="shared" si="63"/>
        <v>1</v>
      </c>
    </row>
    <row r="65">
      <c r="A65" s="5">
        <v>45612.0</v>
      </c>
      <c r="B65" s="6" t="s">
        <v>128</v>
      </c>
      <c r="C65" s="6" t="s">
        <v>32</v>
      </c>
      <c r="D65" s="6" t="s">
        <v>22</v>
      </c>
      <c r="E65" s="6" t="s">
        <v>129</v>
      </c>
      <c r="F65" s="6">
        <v>2.0</v>
      </c>
      <c r="G65" s="6">
        <v>162.99</v>
      </c>
      <c r="H65" s="6">
        <v>325.98</v>
      </c>
      <c r="I65" s="6" t="s">
        <v>17</v>
      </c>
      <c r="J65" s="6" t="s">
        <v>18</v>
      </c>
      <c r="L65" s="3"/>
      <c r="M65" s="3"/>
      <c r="O65" s="10" t="str">
        <f>IFERROR(__xludf.DUMMYFUNCTION("""COMPUTED_VALUE"""),"Bob Smith")</f>
        <v>Bob Smith</v>
      </c>
      <c r="P65" s="3"/>
      <c r="R65" s="3"/>
      <c r="S65" s="3"/>
      <c r="T65" s="3"/>
      <c r="U65" s="3"/>
      <c r="V65" s="8" t="b">
        <f t="shared" ref="V65:X65" si="64">isnumber(F65)</f>
        <v>1</v>
      </c>
      <c r="W65" s="8" t="b">
        <f t="shared" si="64"/>
        <v>1</v>
      </c>
      <c r="X65" s="8" t="b">
        <f t="shared" si="64"/>
        <v>1</v>
      </c>
    </row>
    <row r="66">
      <c r="A66" s="13">
        <v>45541.0</v>
      </c>
      <c r="B66" s="14" t="s">
        <v>130</v>
      </c>
      <c r="C66" s="14" t="s">
        <v>32</v>
      </c>
      <c r="D66" s="14" t="s">
        <v>15</v>
      </c>
      <c r="E66" s="14" t="s">
        <v>16</v>
      </c>
      <c r="F66" s="14">
        <v>3.0</v>
      </c>
      <c r="G66" s="14">
        <v>473.84</v>
      </c>
      <c r="H66" s="14">
        <v>1421.52</v>
      </c>
      <c r="I66" s="14" t="s">
        <v>24</v>
      </c>
      <c r="J66" s="14" t="s">
        <v>34</v>
      </c>
      <c r="K66" s="15"/>
      <c r="L66" s="16"/>
      <c r="M66" s="16"/>
      <c r="N66" s="15"/>
      <c r="O66" s="21" t="str">
        <f>IFERROR(__xludf.DUMMYFUNCTION("""COMPUTED_VALUE"""),"Alice Johnson")</f>
        <v>Alice Johnson</v>
      </c>
      <c r="P66" s="16"/>
      <c r="Q66" s="15"/>
      <c r="R66" s="16"/>
      <c r="S66" s="16"/>
      <c r="T66" s="16"/>
      <c r="U66" s="16"/>
      <c r="V66" s="15" t="b">
        <f t="shared" ref="V66:X66" si="65">isnumber(F66)</f>
        <v>1</v>
      </c>
      <c r="W66" s="15" t="b">
        <f t="shared" si="65"/>
        <v>1</v>
      </c>
      <c r="X66" s="15" t="b">
        <f t="shared" si="65"/>
        <v>1</v>
      </c>
    </row>
    <row r="67">
      <c r="A67" s="5">
        <v>45678.0</v>
      </c>
      <c r="B67" s="6" t="s">
        <v>131</v>
      </c>
      <c r="C67" s="6" t="s">
        <v>36</v>
      </c>
      <c r="D67" s="6" t="s">
        <v>28</v>
      </c>
      <c r="E67" s="6" t="s">
        <v>37</v>
      </c>
      <c r="F67" s="6">
        <v>3.0</v>
      </c>
      <c r="G67" s="6">
        <v>446.27</v>
      </c>
      <c r="H67" s="6">
        <v>1338.81</v>
      </c>
      <c r="I67" s="6" t="s">
        <v>38</v>
      </c>
      <c r="J67" s="6" t="s">
        <v>18</v>
      </c>
      <c r="L67" s="3"/>
      <c r="M67" s="3"/>
      <c r="O67" s="10" t="str">
        <f>IFERROR(__xludf.DUMMYFUNCTION("""COMPUTED_VALUE"""),"Julia Adams")</f>
        <v>Julia Adams</v>
      </c>
      <c r="P67" s="3"/>
      <c r="R67" s="3"/>
      <c r="S67" s="3"/>
      <c r="T67" s="3"/>
      <c r="U67" s="3"/>
      <c r="V67" s="8" t="b">
        <f t="shared" ref="V67:X67" si="66">isnumber(F67)</f>
        <v>1</v>
      </c>
      <c r="W67" s="8" t="b">
        <f t="shared" si="66"/>
        <v>1</v>
      </c>
      <c r="X67" s="8" t="b">
        <f t="shared" si="66"/>
        <v>1</v>
      </c>
    </row>
    <row r="68">
      <c r="A68" s="5">
        <v>45670.0</v>
      </c>
      <c r="B68" s="6" t="s">
        <v>132</v>
      </c>
      <c r="C68" s="6" t="s">
        <v>53</v>
      </c>
      <c r="D68" s="6" t="s">
        <v>28</v>
      </c>
      <c r="E68" s="6" t="s">
        <v>29</v>
      </c>
      <c r="F68" s="6">
        <v>2.0</v>
      </c>
      <c r="G68" s="6">
        <v>76.71</v>
      </c>
      <c r="H68" s="6">
        <v>153.42</v>
      </c>
      <c r="I68" s="6" t="s">
        <v>38</v>
      </c>
      <c r="J68" s="6" t="s">
        <v>18</v>
      </c>
      <c r="L68" s="3"/>
      <c r="M68" s="3"/>
      <c r="O68" s="10" t="str">
        <f>IFERROR(__xludf.DUMMYFUNCTION("""COMPUTED_VALUE"""),"Charlie Davis")</f>
        <v>Charlie Davis</v>
      </c>
      <c r="P68" s="3"/>
      <c r="R68" s="3"/>
      <c r="S68" s="3"/>
      <c r="T68" s="3"/>
      <c r="U68" s="3"/>
      <c r="V68" s="8" t="b">
        <f t="shared" ref="V68:X68" si="67">isnumber(F68)</f>
        <v>1</v>
      </c>
      <c r="W68" s="8" t="b">
        <f t="shared" si="67"/>
        <v>1</v>
      </c>
      <c r="X68" s="8" t="b">
        <f t="shared" si="67"/>
        <v>1</v>
      </c>
    </row>
    <row r="69">
      <c r="A69" s="5">
        <v>45639.0</v>
      </c>
      <c r="B69" s="6" t="s">
        <v>133</v>
      </c>
      <c r="C69" s="6" t="s">
        <v>36</v>
      </c>
      <c r="D69" s="6" t="s">
        <v>22</v>
      </c>
      <c r="E69" s="6" t="s">
        <v>23</v>
      </c>
      <c r="F69" s="6">
        <v>4.0</v>
      </c>
      <c r="G69" s="6">
        <v>144.56</v>
      </c>
      <c r="H69" s="6">
        <v>578.24</v>
      </c>
      <c r="I69" s="6" t="s">
        <v>24</v>
      </c>
      <c r="J69" s="6" t="s">
        <v>18</v>
      </c>
      <c r="L69" s="3"/>
      <c r="M69" s="3"/>
      <c r="O69" s="10" t="str">
        <f>IFERROR(__xludf.DUMMYFUNCTION("""COMPUTED_VALUE"""),"Charlie Davis")</f>
        <v>Charlie Davis</v>
      </c>
      <c r="P69" s="3"/>
      <c r="R69" s="3"/>
      <c r="S69" s="3"/>
      <c r="T69" s="3"/>
      <c r="U69" s="3"/>
      <c r="V69" s="8" t="b">
        <f t="shared" ref="V69:X69" si="68">isnumber(F69)</f>
        <v>1</v>
      </c>
      <c r="W69" s="8" t="b">
        <f t="shared" si="68"/>
        <v>1</v>
      </c>
      <c r="X69" s="8" t="b">
        <f t="shared" si="68"/>
        <v>1</v>
      </c>
    </row>
    <row r="70">
      <c r="A70" s="5">
        <v>45675.0</v>
      </c>
      <c r="B70" s="6" t="s">
        <v>134</v>
      </c>
      <c r="C70" s="6" t="s">
        <v>14</v>
      </c>
      <c r="D70" s="6" t="s">
        <v>22</v>
      </c>
      <c r="E70" s="6" t="s">
        <v>94</v>
      </c>
      <c r="F70" s="6">
        <v>3.0</v>
      </c>
      <c r="G70" s="6">
        <v>357.42</v>
      </c>
      <c r="H70" s="6">
        <v>1072.26</v>
      </c>
      <c r="I70" s="6" t="s">
        <v>24</v>
      </c>
      <c r="J70" s="6" t="s">
        <v>18</v>
      </c>
      <c r="L70" s="3"/>
      <c r="M70" s="3"/>
      <c r="O70" s="10" t="str">
        <f>IFERROR(__xludf.DUMMYFUNCTION("""COMPUTED_VALUE"""),"Charlie Davis")</f>
        <v>Charlie Davis</v>
      </c>
      <c r="P70" s="3"/>
      <c r="R70" s="3"/>
      <c r="S70" s="3"/>
      <c r="T70" s="3"/>
      <c r="U70" s="3"/>
      <c r="V70" s="8" t="b">
        <f t="shared" ref="V70:X70" si="69">isnumber(F70)</f>
        <v>1</v>
      </c>
      <c r="W70" s="8" t="b">
        <f t="shared" si="69"/>
        <v>1</v>
      </c>
      <c r="X70" s="8" t="b">
        <f t="shared" si="69"/>
        <v>1</v>
      </c>
    </row>
    <row r="71">
      <c r="A71" s="5">
        <v>45660.0</v>
      </c>
      <c r="B71" s="6" t="s">
        <v>135</v>
      </c>
      <c r="C71" s="6" t="s">
        <v>32</v>
      </c>
      <c r="D71" s="6" t="s">
        <v>54</v>
      </c>
      <c r="E71" s="6" t="s">
        <v>55</v>
      </c>
      <c r="F71" s="6">
        <v>4.0</v>
      </c>
      <c r="G71" s="6">
        <v>146.44</v>
      </c>
      <c r="H71" s="6">
        <v>585.76</v>
      </c>
      <c r="I71" s="6" t="s">
        <v>24</v>
      </c>
      <c r="J71" s="6" t="s">
        <v>18</v>
      </c>
      <c r="L71" s="3"/>
      <c r="M71" s="3"/>
      <c r="O71" s="10" t="str">
        <f>IFERROR(__xludf.DUMMYFUNCTION("""COMPUTED_VALUE"""),"Alice Johnson")</f>
        <v>Alice Johnson</v>
      </c>
      <c r="P71" s="3"/>
      <c r="R71" s="3"/>
      <c r="S71" s="3"/>
      <c r="T71" s="3"/>
      <c r="U71" s="3"/>
      <c r="V71" s="8" t="b">
        <f t="shared" ref="V71:X71" si="70">isnumber(F71)</f>
        <v>1</v>
      </c>
      <c r="W71" s="8" t="b">
        <f t="shared" si="70"/>
        <v>1</v>
      </c>
      <c r="X71" s="8" t="b">
        <f t="shared" si="70"/>
        <v>1</v>
      </c>
    </row>
    <row r="72">
      <c r="A72" s="5">
        <v>45557.0</v>
      </c>
      <c r="B72" s="6" t="s">
        <v>136</v>
      </c>
      <c r="C72" s="6" t="s">
        <v>73</v>
      </c>
      <c r="D72" s="6" t="s">
        <v>54</v>
      </c>
      <c r="E72" s="6" t="s">
        <v>55</v>
      </c>
      <c r="F72" s="6">
        <v>4.0</v>
      </c>
      <c r="G72" s="6">
        <v>31.3</v>
      </c>
      <c r="H72" s="6">
        <v>125.2</v>
      </c>
      <c r="I72" s="6" t="s">
        <v>17</v>
      </c>
      <c r="J72" s="6" t="s">
        <v>43</v>
      </c>
      <c r="L72" s="3"/>
      <c r="M72" s="3"/>
      <c r="O72" s="10" t="str">
        <f>IFERROR(__xludf.DUMMYFUNCTION("""COMPUTED_VALUE"""),"Fiona Green")</f>
        <v>Fiona Green</v>
      </c>
      <c r="P72" s="3"/>
      <c r="R72" s="3"/>
      <c r="S72" s="3"/>
      <c r="T72" s="3"/>
      <c r="U72" s="3"/>
      <c r="V72" s="8" t="b">
        <f t="shared" ref="V72:X72" si="71">isnumber(F72)</f>
        <v>1</v>
      </c>
      <c r="W72" s="8" t="b">
        <f t="shared" si="71"/>
        <v>1</v>
      </c>
      <c r="X72" s="8" t="b">
        <f t="shared" si="71"/>
        <v>1</v>
      </c>
    </row>
    <row r="73">
      <c r="A73" s="5">
        <v>45599.0</v>
      </c>
      <c r="B73" s="6" t="s">
        <v>137</v>
      </c>
      <c r="C73" s="6" t="s">
        <v>64</v>
      </c>
      <c r="D73" s="6" t="s">
        <v>22</v>
      </c>
      <c r="E73" s="6" t="s">
        <v>129</v>
      </c>
      <c r="F73" s="6">
        <v>5.0</v>
      </c>
      <c r="G73" s="6">
        <v>60.85</v>
      </c>
      <c r="H73" s="6">
        <v>304.25</v>
      </c>
      <c r="I73" s="6" t="s">
        <v>38</v>
      </c>
      <c r="J73" s="6" t="s">
        <v>18</v>
      </c>
      <c r="L73" s="3"/>
      <c r="M73" s="3"/>
      <c r="O73" s="10" t="str">
        <f>IFERROR(__xludf.DUMMYFUNCTION("""COMPUTED_VALUE"""),"Alice Johnson")</f>
        <v>Alice Johnson</v>
      </c>
      <c r="P73" s="3"/>
      <c r="R73" s="3"/>
      <c r="S73" s="3"/>
      <c r="T73" s="3"/>
      <c r="U73" s="3"/>
      <c r="V73" s="8" t="b">
        <f t="shared" ref="V73:X73" si="72">isnumber(F73)</f>
        <v>1</v>
      </c>
      <c r="W73" s="8" t="b">
        <f t="shared" si="72"/>
        <v>1</v>
      </c>
      <c r="X73" s="8" t="b">
        <f t="shared" si="72"/>
        <v>1</v>
      </c>
    </row>
    <row r="74">
      <c r="A74" s="5">
        <v>45693.0</v>
      </c>
      <c r="B74" s="6" t="s">
        <v>138</v>
      </c>
      <c r="C74" s="6" t="s">
        <v>53</v>
      </c>
      <c r="D74" s="6" t="s">
        <v>28</v>
      </c>
      <c r="E74" s="6" t="s">
        <v>37</v>
      </c>
      <c r="F74" s="6">
        <v>4.0</v>
      </c>
      <c r="G74" s="6">
        <v>369.77</v>
      </c>
      <c r="H74" s="6">
        <v>1479.08</v>
      </c>
      <c r="I74" s="6" t="s">
        <v>17</v>
      </c>
      <c r="J74" s="6" t="s">
        <v>18</v>
      </c>
      <c r="L74" s="3"/>
      <c r="M74" s="3"/>
      <c r="O74" s="10" t="str">
        <f>IFERROR(__xludf.DUMMYFUNCTION("""COMPUTED_VALUE"""),"Edward Kim")</f>
        <v>Edward Kim</v>
      </c>
      <c r="P74" s="3"/>
      <c r="R74" s="3"/>
      <c r="S74" s="3"/>
      <c r="T74" s="3"/>
      <c r="U74" s="3"/>
      <c r="V74" s="8" t="b">
        <f t="shared" ref="V74:X74" si="73">isnumber(F74)</f>
        <v>1</v>
      </c>
      <c r="W74" s="8" t="b">
        <f t="shared" si="73"/>
        <v>1</v>
      </c>
      <c r="X74" s="8" t="b">
        <f t="shared" si="73"/>
        <v>1</v>
      </c>
    </row>
    <row r="75">
      <c r="A75" s="5">
        <v>45672.0</v>
      </c>
      <c r="B75" s="6" t="s">
        <v>139</v>
      </c>
      <c r="C75" s="6" t="s">
        <v>14</v>
      </c>
      <c r="D75" s="6" t="s">
        <v>22</v>
      </c>
      <c r="E75" s="6" t="s">
        <v>23</v>
      </c>
      <c r="F75" s="6">
        <v>2.0</v>
      </c>
      <c r="G75" s="6">
        <v>126.19</v>
      </c>
      <c r="H75" s="6">
        <v>252.38</v>
      </c>
      <c r="I75" s="6" t="s">
        <v>17</v>
      </c>
      <c r="J75" s="6" t="s">
        <v>18</v>
      </c>
      <c r="L75" s="3"/>
      <c r="M75" s="3"/>
      <c r="O75" s="10" t="str">
        <f>IFERROR(__xludf.DUMMYFUNCTION("""COMPUTED_VALUE"""),"Ian Black")</f>
        <v>Ian Black</v>
      </c>
      <c r="P75" s="3"/>
      <c r="R75" s="3"/>
      <c r="S75" s="3"/>
      <c r="T75" s="3"/>
      <c r="U75" s="3"/>
      <c r="V75" s="8" t="b">
        <f t="shared" ref="V75:X75" si="74">isnumber(F75)</f>
        <v>1</v>
      </c>
      <c r="W75" s="8" t="b">
        <f t="shared" si="74"/>
        <v>1</v>
      </c>
      <c r="X75" s="8" t="b">
        <f t="shared" si="74"/>
        <v>1</v>
      </c>
    </row>
    <row r="76">
      <c r="A76" s="5">
        <v>45610.0</v>
      </c>
      <c r="B76" s="6" t="s">
        <v>140</v>
      </c>
      <c r="C76" s="6" t="s">
        <v>40</v>
      </c>
      <c r="D76" s="6" t="s">
        <v>28</v>
      </c>
      <c r="E76" s="6" t="s">
        <v>79</v>
      </c>
      <c r="F76" s="6">
        <v>5.0</v>
      </c>
      <c r="G76" s="6">
        <v>355.78</v>
      </c>
      <c r="H76" s="6">
        <v>1778.9</v>
      </c>
      <c r="I76" s="6" t="s">
        <v>24</v>
      </c>
      <c r="J76" s="6" t="s">
        <v>18</v>
      </c>
      <c r="L76" s="3"/>
      <c r="M76" s="3"/>
      <c r="O76" s="10" t="str">
        <f>IFERROR(__xludf.DUMMYFUNCTION("""COMPUTED_VALUE"""),"George Brown")</f>
        <v>George Brown</v>
      </c>
      <c r="P76" s="3"/>
      <c r="R76" s="3"/>
      <c r="S76" s="3"/>
      <c r="T76" s="3"/>
      <c r="U76" s="3"/>
      <c r="V76" s="8" t="b">
        <f t="shared" ref="V76:X76" si="75">isnumber(F76)</f>
        <v>1</v>
      </c>
      <c r="W76" s="8" t="b">
        <f t="shared" si="75"/>
        <v>1</v>
      </c>
      <c r="X76" s="8" t="b">
        <f t="shared" si="75"/>
        <v>1</v>
      </c>
    </row>
    <row r="77">
      <c r="A77" s="5">
        <v>45698.0</v>
      </c>
      <c r="B77" s="6" t="s">
        <v>141</v>
      </c>
      <c r="C77" s="6" t="s">
        <v>68</v>
      </c>
      <c r="D77" s="6" t="s">
        <v>41</v>
      </c>
      <c r="E77" s="6" t="s">
        <v>46</v>
      </c>
      <c r="F77" s="6">
        <v>1.0</v>
      </c>
      <c r="G77" s="6">
        <v>163.32</v>
      </c>
      <c r="H77" s="6">
        <v>163.32</v>
      </c>
      <c r="I77" s="6" t="s">
        <v>24</v>
      </c>
      <c r="J77" s="6" t="s">
        <v>18</v>
      </c>
      <c r="L77" s="3"/>
      <c r="M77" s="3"/>
      <c r="O77" s="10" t="str">
        <f>IFERROR(__xludf.DUMMYFUNCTION("""COMPUTED_VALUE"""),"Julia Adams")</f>
        <v>Julia Adams</v>
      </c>
      <c r="P77" s="3"/>
      <c r="R77" s="3"/>
      <c r="S77" s="3"/>
      <c r="T77" s="3"/>
      <c r="U77" s="3"/>
      <c r="V77" s="8" t="b">
        <f t="shared" ref="V77:X77" si="76">isnumber(F77)</f>
        <v>1</v>
      </c>
      <c r="W77" s="8" t="b">
        <f t="shared" si="76"/>
        <v>1</v>
      </c>
      <c r="X77" s="8" t="b">
        <f t="shared" si="76"/>
        <v>1</v>
      </c>
    </row>
    <row r="78">
      <c r="A78" s="5">
        <v>45621.0</v>
      </c>
      <c r="B78" s="6" t="s">
        <v>142</v>
      </c>
      <c r="C78" s="6" t="s">
        <v>40</v>
      </c>
      <c r="D78" s="6" t="s">
        <v>41</v>
      </c>
      <c r="E78" s="6" t="s">
        <v>106</v>
      </c>
      <c r="F78" s="6">
        <v>3.0</v>
      </c>
      <c r="G78" s="6">
        <v>477.39</v>
      </c>
      <c r="H78" s="6">
        <v>1432.17</v>
      </c>
      <c r="I78" s="6" t="s">
        <v>38</v>
      </c>
      <c r="J78" s="6" t="s">
        <v>43</v>
      </c>
      <c r="L78" s="3"/>
      <c r="M78" s="3"/>
      <c r="O78" s="10" t="str">
        <f>IFERROR(__xludf.DUMMYFUNCTION("""COMPUTED_VALUE"""),"George Brown")</f>
        <v>George Brown</v>
      </c>
      <c r="P78" s="3"/>
      <c r="R78" s="3"/>
      <c r="S78" s="3"/>
      <c r="T78" s="3"/>
      <c r="U78" s="3"/>
      <c r="V78" s="8" t="b">
        <f t="shared" ref="V78:X78" si="77">isnumber(F78)</f>
        <v>1</v>
      </c>
      <c r="W78" s="8" t="b">
        <f t="shared" si="77"/>
        <v>1</v>
      </c>
      <c r="X78" s="8" t="b">
        <f t="shared" si="77"/>
        <v>1</v>
      </c>
    </row>
    <row r="79">
      <c r="A79" s="5">
        <v>45619.0</v>
      </c>
      <c r="B79" s="6" t="s">
        <v>143</v>
      </c>
      <c r="C79" s="6" t="s">
        <v>36</v>
      </c>
      <c r="D79" s="6" t="s">
        <v>22</v>
      </c>
      <c r="E79" s="6" t="s">
        <v>94</v>
      </c>
      <c r="F79" s="6">
        <v>3.0</v>
      </c>
      <c r="G79" s="6">
        <v>197.38</v>
      </c>
      <c r="H79" s="6">
        <v>592.14</v>
      </c>
      <c r="I79" s="6" t="s">
        <v>24</v>
      </c>
      <c r="J79" s="6" t="s">
        <v>18</v>
      </c>
      <c r="L79" s="3"/>
      <c r="M79" s="3"/>
      <c r="O79" s="10" t="str">
        <f>IFERROR(__xludf.DUMMYFUNCTION("""COMPUTED_VALUE"""),"Diana Lee")</f>
        <v>Diana Lee</v>
      </c>
      <c r="P79" s="3"/>
      <c r="R79" s="3"/>
      <c r="S79" s="3"/>
      <c r="T79" s="3"/>
      <c r="U79" s="3"/>
      <c r="V79" s="8" t="b">
        <f t="shared" ref="V79:X79" si="78">isnumber(F79)</f>
        <v>1</v>
      </c>
      <c r="W79" s="8" t="b">
        <f t="shared" si="78"/>
        <v>1</v>
      </c>
      <c r="X79" s="8" t="b">
        <f t="shared" si="78"/>
        <v>1</v>
      </c>
    </row>
    <row r="80">
      <c r="A80" s="5">
        <v>45708.0</v>
      </c>
      <c r="B80" s="6" t="s">
        <v>144</v>
      </c>
      <c r="C80" s="6" t="s">
        <v>68</v>
      </c>
      <c r="D80" s="6" t="s">
        <v>15</v>
      </c>
      <c r="E80" s="6" t="s">
        <v>16</v>
      </c>
      <c r="F80" s="6">
        <v>4.0</v>
      </c>
      <c r="G80" s="6">
        <v>263.99</v>
      </c>
      <c r="H80" s="6">
        <v>1055.96</v>
      </c>
      <c r="I80" s="6" t="s">
        <v>38</v>
      </c>
      <c r="J80" s="6" t="s">
        <v>18</v>
      </c>
      <c r="L80" s="3"/>
      <c r="M80" s="3"/>
      <c r="O80" s="10" t="str">
        <f>IFERROR(__xludf.DUMMYFUNCTION("""COMPUTED_VALUE"""),"Charlie Davis")</f>
        <v>Charlie Davis</v>
      </c>
      <c r="P80" s="3"/>
      <c r="R80" s="3"/>
      <c r="S80" s="3"/>
      <c r="T80" s="3"/>
      <c r="U80" s="3"/>
      <c r="V80" s="8" t="b">
        <f t="shared" ref="V80:X80" si="79">isnumber(F80)</f>
        <v>1</v>
      </c>
      <c r="W80" s="8" t="b">
        <f t="shared" si="79"/>
        <v>1</v>
      </c>
      <c r="X80" s="8" t="b">
        <f t="shared" si="79"/>
        <v>1</v>
      </c>
    </row>
    <row r="81">
      <c r="A81" s="5">
        <v>45579.0</v>
      </c>
      <c r="B81" s="6" t="s">
        <v>145</v>
      </c>
      <c r="C81" s="6" t="s">
        <v>36</v>
      </c>
      <c r="D81" s="6" t="s">
        <v>15</v>
      </c>
      <c r="E81" s="6" t="s">
        <v>50</v>
      </c>
      <c r="F81" s="6">
        <v>3.0</v>
      </c>
      <c r="G81" s="6">
        <v>400.24</v>
      </c>
      <c r="H81" s="6">
        <v>1200.72</v>
      </c>
      <c r="I81" s="6" t="s">
        <v>24</v>
      </c>
      <c r="J81" s="6" t="s">
        <v>18</v>
      </c>
      <c r="L81" s="3"/>
      <c r="M81" s="3"/>
      <c r="O81" s="10" t="str">
        <f>IFERROR(__xludf.DUMMYFUNCTION("""COMPUTED_VALUE"""),"Hannah White")</f>
        <v>Hannah White</v>
      </c>
      <c r="P81" s="3"/>
      <c r="R81" s="3"/>
      <c r="S81" s="3"/>
      <c r="T81" s="3"/>
      <c r="U81" s="3"/>
      <c r="V81" s="8" t="b">
        <f t="shared" ref="V81:X81" si="80">isnumber(F81)</f>
        <v>1</v>
      </c>
      <c r="W81" s="8" t="b">
        <f t="shared" si="80"/>
        <v>1</v>
      </c>
      <c r="X81" s="8" t="b">
        <f t="shared" si="80"/>
        <v>1</v>
      </c>
    </row>
    <row r="82">
      <c r="A82" s="5">
        <v>45633.0</v>
      </c>
      <c r="B82" s="6" t="s">
        <v>146</v>
      </c>
      <c r="C82" s="6" t="s">
        <v>68</v>
      </c>
      <c r="D82" s="6" t="s">
        <v>15</v>
      </c>
      <c r="E82" s="6" t="s">
        <v>16</v>
      </c>
      <c r="F82" s="6">
        <v>3.0</v>
      </c>
      <c r="G82" s="6">
        <v>464.48</v>
      </c>
      <c r="H82" s="6">
        <v>1393.44</v>
      </c>
      <c r="I82" s="6" t="s">
        <v>24</v>
      </c>
      <c r="J82" s="6" t="s">
        <v>18</v>
      </c>
      <c r="L82" s="3"/>
      <c r="M82" s="3"/>
      <c r="O82" s="10" t="str">
        <f>IFERROR(__xludf.DUMMYFUNCTION("""COMPUTED_VALUE"""),"Charlie Davis")</f>
        <v>Charlie Davis</v>
      </c>
      <c r="P82" s="3"/>
      <c r="R82" s="3"/>
      <c r="S82" s="3"/>
      <c r="T82" s="3"/>
      <c r="U82" s="3"/>
      <c r="V82" s="8" t="b">
        <f t="shared" ref="V82:X82" si="81">isnumber(F82)</f>
        <v>1</v>
      </c>
      <c r="W82" s="8" t="b">
        <f t="shared" si="81"/>
        <v>1</v>
      </c>
      <c r="X82" s="8" t="b">
        <f t="shared" si="81"/>
        <v>1</v>
      </c>
    </row>
    <row r="83">
      <c r="A83" s="5">
        <v>45540.0</v>
      </c>
      <c r="B83" s="6" t="s">
        <v>147</v>
      </c>
      <c r="C83" s="6" t="s">
        <v>36</v>
      </c>
      <c r="D83" s="6" t="s">
        <v>41</v>
      </c>
      <c r="E83" s="6" t="s">
        <v>42</v>
      </c>
      <c r="F83" s="6">
        <v>3.0</v>
      </c>
      <c r="G83" s="6">
        <v>125.6</v>
      </c>
      <c r="H83" s="6">
        <v>376.8</v>
      </c>
      <c r="I83" s="6" t="s">
        <v>24</v>
      </c>
      <c r="J83" s="6" t="s">
        <v>18</v>
      </c>
      <c r="L83" s="3"/>
      <c r="M83" s="3"/>
      <c r="O83" s="10" t="str">
        <f>IFERROR(__xludf.DUMMYFUNCTION("""COMPUTED_VALUE"""),"Julia Adams")</f>
        <v>Julia Adams</v>
      </c>
      <c r="P83" s="3"/>
      <c r="R83" s="3"/>
      <c r="S83" s="3"/>
      <c r="T83" s="3"/>
      <c r="U83" s="3"/>
      <c r="V83" s="8" t="b">
        <f t="shared" ref="V83:X83" si="82">isnumber(F83)</f>
        <v>1</v>
      </c>
      <c r="W83" s="8" t="b">
        <f t="shared" si="82"/>
        <v>1</v>
      </c>
      <c r="X83" s="8" t="b">
        <f t="shared" si="82"/>
        <v>1</v>
      </c>
    </row>
    <row r="84">
      <c r="A84" s="5">
        <v>45658.0</v>
      </c>
      <c r="B84" s="6" t="s">
        <v>148</v>
      </c>
      <c r="C84" s="6" t="s">
        <v>73</v>
      </c>
      <c r="D84" s="6" t="s">
        <v>15</v>
      </c>
      <c r="E84" s="6" t="s">
        <v>50</v>
      </c>
      <c r="F84" s="6">
        <v>3.0</v>
      </c>
      <c r="G84" s="6">
        <v>146.99</v>
      </c>
      <c r="H84" s="6">
        <v>440.97</v>
      </c>
      <c r="I84" s="6" t="s">
        <v>24</v>
      </c>
      <c r="J84" s="6" t="s">
        <v>18</v>
      </c>
      <c r="L84" s="3"/>
      <c r="M84" s="3"/>
      <c r="O84" s="10" t="str">
        <f>IFERROR(__xludf.DUMMYFUNCTION("""COMPUTED_VALUE"""),"Diana Lee")</f>
        <v>Diana Lee</v>
      </c>
      <c r="P84" s="3"/>
      <c r="R84" s="3"/>
      <c r="S84" s="3"/>
      <c r="T84" s="3"/>
      <c r="U84" s="3"/>
      <c r="V84" s="8" t="b">
        <f t="shared" ref="V84:X84" si="83">isnumber(F84)</f>
        <v>1</v>
      </c>
      <c r="W84" s="8" t="b">
        <f t="shared" si="83"/>
        <v>1</v>
      </c>
      <c r="X84" s="8" t="b">
        <f t="shared" si="83"/>
        <v>1</v>
      </c>
    </row>
    <row r="85">
      <c r="A85" s="5">
        <v>45627.0</v>
      </c>
      <c r="B85" s="6" t="s">
        <v>149</v>
      </c>
      <c r="C85" s="6" t="s">
        <v>36</v>
      </c>
      <c r="D85" s="6" t="s">
        <v>54</v>
      </c>
      <c r="E85" s="6" t="s">
        <v>98</v>
      </c>
      <c r="F85" s="6">
        <v>4.0</v>
      </c>
      <c r="G85" s="6">
        <v>377.34</v>
      </c>
      <c r="H85" s="6">
        <v>1509.36</v>
      </c>
      <c r="I85" s="6" t="s">
        <v>24</v>
      </c>
      <c r="J85" s="6" t="s">
        <v>18</v>
      </c>
      <c r="L85" s="3"/>
      <c r="M85" s="3"/>
      <c r="O85" s="10" t="str">
        <f>IFERROR(__xludf.DUMMYFUNCTION("""COMPUTED_VALUE"""),"Edward Kim")</f>
        <v>Edward Kim</v>
      </c>
      <c r="P85" s="3"/>
      <c r="R85" s="3"/>
      <c r="S85" s="3"/>
      <c r="T85" s="3"/>
      <c r="U85" s="3"/>
      <c r="V85" s="8" t="b">
        <f t="shared" ref="V85:X85" si="84">isnumber(F85)</f>
        <v>1</v>
      </c>
      <c r="W85" s="8" t="b">
        <f t="shared" si="84"/>
        <v>1</v>
      </c>
      <c r="X85" s="8" t="b">
        <f t="shared" si="84"/>
        <v>1</v>
      </c>
    </row>
    <row r="86">
      <c r="A86" s="5">
        <v>45624.0</v>
      </c>
      <c r="B86" s="6" t="s">
        <v>150</v>
      </c>
      <c r="C86" s="6" t="s">
        <v>21</v>
      </c>
      <c r="D86" s="6" t="s">
        <v>15</v>
      </c>
      <c r="E86" s="6" t="s">
        <v>83</v>
      </c>
      <c r="F86" s="6">
        <v>5.0</v>
      </c>
      <c r="G86" s="6">
        <v>309.51</v>
      </c>
      <c r="H86" s="6">
        <v>1547.55</v>
      </c>
      <c r="I86" s="6" t="s">
        <v>24</v>
      </c>
      <c r="J86" s="6" t="s">
        <v>18</v>
      </c>
      <c r="L86" s="3"/>
      <c r="M86" s="3"/>
      <c r="O86" s="10" t="str">
        <f>IFERROR(__xludf.DUMMYFUNCTION("""COMPUTED_VALUE"""),"George Brown")</f>
        <v>George Brown</v>
      </c>
      <c r="P86" s="3"/>
      <c r="R86" s="3"/>
      <c r="S86" s="3"/>
      <c r="T86" s="3"/>
      <c r="U86" s="3"/>
      <c r="V86" s="8" t="b">
        <f t="shared" ref="V86:X86" si="85">isnumber(F86)</f>
        <v>1</v>
      </c>
      <c r="W86" s="8" t="b">
        <f t="shared" si="85"/>
        <v>1</v>
      </c>
      <c r="X86" s="8" t="b">
        <f t="shared" si="85"/>
        <v>1</v>
      </c>
    </row>
    <row r="87">
      <c r="A87" s="5">
        <v>45563.0</v>
      </c>
      <c r="B87" s="6" t="s">
        <v>151</v>
      </c>
      <c r="C87" s="6" t="s">
        <v>21</v>
      </c>
      <c r="D87" s="6" t="s">
        <v>15</v>
      </c>
      <c r="E87" s="6" t="s">
        <v>16</v>
      </c>
      <c r="F87" s="6">
        <v>4.0</v>
      </c>
      <c r="G87" s="6">
        <v>426.67</v>
      </c>
      <c r="H87" s="6">
        <v>1706.68</v>
      </c>
      <c r="I87" s="6" t="s">
        <v>17</v>
      </c>
      <c r="J87" s="6" t="s">
        <v>43</v>
      </c>
      <c r="L87" s="3"/>
      <c r="M87" s="3"/>
      <c r="O87" s="10" t="str">
        <f>IFERROR(__xludf.DUMMYFUNCTION("""COMPUTED_VALUE"""),"George Brown")</f>
        <v>George Brown</v>
      </c>
      <c r="P87" s="3"/>
      <c r="R87" s="3"/>
      <c r="S87" s="3"/>
      <c r="T87" s="3"/>
      <c r="U87" s="3"/>
      <c r="V87" s="8" t="b">
        <f t="shared" ref="V87:X87" si="86">isnumber(F87)</f>
        <v>1</v>
      </c>
      <c r="W87" s="8" t="b">
        <f t="shared" si="86"/>
        <v>1</v>
      </c>
      <c r="X87" s="8" t="b">
        <f t="shared" si="86"/>
        <v>1</v>
      </c>
    </row>
    <row r="88">
      <c r="A88" s="5">
        <v>45685.0</v>
      </c>
      <c r="B88" s="6" t="s">
        <v>152</v>
      </c>
      <c r="C88" s="6" t="s">
        <v>68</v>
      </c>
      <c r="D88" s="6" t="s">
        <v>41</v>
      </c>
      <c r="E88" s="6" t="s">
        <v>90</v>
      </c>
      <c r="F88" s="6">
        <v>3.0</v>
      </c>
      <c r="G88" s="6">
        <v>13.85</v>
      </c>
      <c r="H88" s="6">
        <v>41.55</v>
      </c>
      <c r="I88" s="6" t="s">
        <v>17</v>
      </c>
      <c r="J88" s="6" t="s">
        <v>34</v>
      </c>
      <c r="L88" s="3"/>
      <c r="M88" s="3"/>
      <c r="O88" s="10" t="str">
        <f>IFERROR(__xludf.DUMMYFUNCTION("""COMPUTED_VALUE"""),"Fiona Green")</f>
        <v>Fiona Green</v>
      </c>
      <c r="P88" s="3"/>
      <c r="R88" s="3"/>
      <c r="S88" s="3"/>
      <c r="T88" s="3"/>
      <c r="U88" s="3"/>
      <c r="V88" s="8" t="b">
        <f t="shared" ref="V88:X88" si="87">isnumber(F88)</f>
        <v>1</v>
      </c>
      <c r="W88" s="8" t="b">
        <f t="shared" si="87"/>
        <v>1</v>
      </c>
      <c r="X88" s="8" t="b">
        <f t="shared" si="87"/>
        <v>1</v>
      </c>
    </row>
    <row r="89">
      <c r="A89" s="5">
        <v>45601.0</v>
      </c>
      <c r="B89" s="6" t="s">
        <v>153</v>
      </c>
      <c r="C89" s="6" t="s">
        <v>40</v>
      </c>
      <c r="D89" s="6" t="s">
        <v>28</v>
      </c>
      <c r="E89" s="6" t="s">
        <v>79</v>
      </c>
      <c r="F89" s="6">
        <v>4.0</v>
      </c>
      <c r="G89" s="6">
        <v>195.58</v>
      </c>
      <c r="H89" s="6">
        <v>782.32</v>
      </c>
      <c r="I89" s="6" t="s">
        <v>38</v>
      </c>
      <c r="J89" s="6" t="s">
        <v>18</v>
      </c>
      <c r="L89" s="3"/>
      <c r="M89" s="3"/>
      <c r="O89" s="10" t="str">
        <f>IFERROR(__xludf.DUMMYFUNCTION("""COMPUTED_VALUE"""),"George Brown")</f>
        <v>George Brown</v>
      </c>
      <c r="P89" s="3"/>
      <c r="R89" s="3"/>
      <c r="S89" s="3"/>
      <c r="T89" s="3"/>
      <c r="U89" s="3"/>
      <c r="V89" s="8" t="b">
        <f t="shared" ref="V89:X89" si="88">isnumber(F89)</f>
        <v>1</v>
      </c>
      <c r="W89" s="8" t="b">
        <f t="shared" si="88"/>
        <v>1</v>
      </c>
      <c r="X89" s="8" t="b">
        <f t="shared" si="88"/>
        <v>1</v>
      </c>
    </row>
    <row r="90">
      <c r="A90" s="13">
        <v>45653.0</v>
      </c>
      <c r="B90" s="14" t="s">
        <v>154</v>
      </c>
      <c r="C90" s="14" t="s">
        <v>53</v>
      </c>
      <c r="D90" s="14" t="s">
        <v>41</v>
      </c>
      <c r="E90" s="14" t="s">
        <v>106</v>
      </c>
      <c r="F90" s="14">
        <v>4.0</v>
      </c>
      <c r="G90" s="14">
        <v>310.07</v>
      </c>
      <c r="H90" s="14">
        <v>1240.28</v>
      </c>
      <c r="I90" s="14" t="s">
        <v>24</v>
      </c>
      <c r="J90" s="14" t="s">
        <v>34</v>
      </c>
      <c r="K90" s="15"/>
      <c r="L90" s="16"/>
      <c r="M90" s="16"/>
      <c r="N90" s="15"/>
      <c r="O90" s="21" t="str">
        <f>IFERROR(__xludf.DUMMYFUNCTION("""COMPUTED_VALUE"""),"Alice Johnson")</f>
        <v>Alice Johnson</v>
      </c>
      <c r="P90" s="16"/>
      <c r="Q90" s="15"/>
      <c r="R90" s="16"/>
      <c r="S90" s="16"/>
      <c r="T90" s="16"/>
      <c r="U90" s="16"/>
      <c r="V90" s="15" t="b">
        <f t="shared" ref="V90:X90" si="89">isnumber(F90)</f>
        <v>1</v>
      </c>
      <c r="W90" s="15" t="b">
        <f t="shared" si="89"/>
        <v>1</v>
      </c>
      <c r="X90" s="15" t="b">
        <f t="shared" si="89"/>
        <v>1</v>
      </c>
    </row>
    <row r="91">
      <c r="A91" s="5">
        <v>45686.0</v>
      </c>
      <c r="B91" s="6" t="s">
        <v>155</v>
      </c>
      <c r="C91" s="6" t="s">
        <v>68</v>
      </c>
      <c r="D91" s="6" t="s">
        <v>28</v>
      </c>
      <c r="E91" s="6" t="s">
        <v>29</v>
      </c>
      <c r="F91" s="6">
        <v>2.0</v>
      </c>
      <c r="G91" s="6">
        <v>297.9</v>
      </c>
      <c r="H91" s="6">
        <v>595.8</v>
      </c>
      <c r="I91" s="6" t="s">
        <v>38</v>
      </c>
      <c r="J91" s="6" t="s">
        <v>18</v>
      </c>
      <c r="L91" s="3"/>
      <c r="M91" s="3"/>
      <c r="O91" s="10" t="str">
        <f>IFERROR(__xludf.DUMMYFUNCTION("""COMPUTED_VALUE"""),"Edward Kim")</f>
        <v>Edward Kim</v>
      </c>
      <c r="P91" s="3"/>
      <c r="R91" s="3"/>
      <c r="S91" s="3"/>
      <c r="T91" s="3"/>
      <c r="U91" s="3"/>
      <c r="V91" s="8" t="b">
        <f t="shared" ref="V91:X91" si="90">isnumber(F91)</f>
        <v>1</v>
      </c>
      <c r="W91" s="8" t="b">
        <f t="shared" si="90"/>
        <v>1</v>
      </c>
      <c r="X91" s="8" t="b">
        <f t="shared" si="90"/>
        <v>1</v>
      </c>
    </row>
    <row r="92">
      <c r="A92" s="5">
        <v>45611.0</v>
      </c>
      <c r="B92" s="6" t="s">
        <v>156</v>
      </c>
      <c r="C92" s="6" t="s">
        <v>64</v>
      </c>
      <c r="D92" s="6" t="s">
        <v>41</v>
      </c>
      <c r="E92" s="6" t="s">
        <v>106</v>
      </c>
      <c r="F92" s="6">
        <v>5.0</v>
      </c>
      <c r="G92" s="6">
        <v>442.4</v>
      </c>
      <c r="H92" s="6">
        <v>2212.0</v>
      </c>
      <c r="I92" s="6" t="s">
        <v>17</v>
      </c>
      <c r="J92" s="6" t="s">
        <v>18</v>
      </c>
      <c r="L92" s="3"/>
      <c r="M92" s="3"/>
      <c r="O92" s="10" t="str">
        <f>IFERROR(__xludf.DUMMYFUNCTION("""COMPUTED_VALUE"""),"Ian Black")</f>
        <v>Ian Black</v>
      </c>
      <c r="P92" s="3"/>
      <c r="R92" s="3"/>
      <c r="S92" s="3"/>
      <c r="T92" s="3"/>
      <c r="U92" s="3"/>
      <c r="V92" s="8" t="b">
        <f t="shared" ref="V92:X92" si="91">isnumber(F92)</f>
        <v>1</v>
      </c>
      <c r="W92" s="8" t="b">
        <f t="shared" si="91"/>
        <v>1</v>
      </c>
      <c r="X92" s="8" t="b">
        <f t="shared" si="91"/>
        <v>1</v>
      </c>
    </row>
    <row r="93">
      <c r="A93" s="5">
        <v>45692.0</v>
      </c>
      <c r="B93" s="6" t="s">
        <v>157</v>
      </c>
      <c r="C93" s="6" t="s">
        <v>53</v>
      </c>
      <c r="D93" s="6" t="s">
        <v>28</v>
      </c>
      <c r="E93" s="6" t="s">
        <v>74</v>
      </c>
      <c r="F93" s="6">
        <v>2.0</v>
      </c>
      <c r="G93" s="6">
        <v>361.73</v>
      </c>
      <c r="H93" s="6">
        <v>723.46</v>
      </c>
      <c r="I93" s="6" t="s">
        <v>17</v>
      </c>
      <c r="J93" s="6" t="s">
        <v>18</v>
      </c>
      <c r="L93" s="3"/>
      <c r="M93" s="3"/>
      <c r="O93" s="10" t="str">
        <f>IFERROR(__xludf.DUMMYFUNCTION("""COMPUTED_VALUE"""),"George Brown")</f>
        <v>George Brown</v>
      </c>
      <c r="P93" s="3"/>
      <c r="R93" s="3"/>
      <c r="S93" s="3"/>
      <c r="T93" s="3"/>
      <c r="U93" s="3"/>
      <c r="V93" s="8" t="b">
        <f t="shared" ref="V93:X93" si="92">isnumber(F93)</f>
        <v>1</v>
      </c>
      <c r="W93" s="8" t="b">
        <f t="shared" si="92"/>
        <v>1</v>
      </c>
      <c r="X93" s="8" t="b">
        <f t="shared" si="92"/>
        <v>1</v>
      </c>
    </row>
    <row r="94">
      <c r="A94" s="5">
        <v>45617.0</v>
      </c>
      <c r="B94" s="6" t="s">
        <v>158</v>
      </c>
      <c r="C94" s="6" t="s">
        <v>40</v>
      </c>
      <c r="D94" s="6" t="s">
        <v>41</v>
      </c>
      <c r="E94" s="6" t="s">
        <v>42</v>
      </c>
      <c r="F94" s="6">
        <v>4.0</v>
      </c>
      <c r="G94" s="6">
        <v>14.35</v>
      </c>
      <c r="H94" s="6">
        <v>57.4</v>
      </c>
      <c r="I94" s="6" t="s">
        <v>38</v>
      </c>
      <c r="J94" s="6" t="s">
        <v>18</v>
      </c>
      <c r="L94" s="3"/>
      <c r="M94" s="3"/>
      <c r="O94" s="10" t="str">
        <f>IFERROR(__xludf.DUMMYFUNCTION("""COMPUTED_VALUE"""),"Julia Adams")</f>
        <v>Julia Adams</v>
      </c>
      <c r="P94" s="3"/>
      <c r="R94" s="3"/>
      <c r="S94" s="3"/>
      <c r="T94" s="3"/>
      <c r="U94" s="3"/>
      <c r="V94" s="8" t="b">
        <f t="shared" ref="V94:X94" si="93">isnumber(F94)</f>
        <v>1</v>
      </c>
      <c r="W94" s="8" t="b">
        <f t="shared" si="93"/>
        <v>1</v>
      </c>
      <c r="X94" s="8" t="b">
        <f t="shared" si="93"/>
        <v>1</v>
      </c>
    </row>
    <row r="95">
      <c r="A95" s="5">
        <v>45556.0</v>
      </c>
      <c r="B95" s="6" t="s">
        <v>159</v>
      </c>
      <c r="C95" s="6" t="s">
        <v>32</v>
      </c>
      <c r="D95" s="6" t="s">
        <v>41</v>
      </c>
      <c r="E95" s="6" t="s">
        <v>106</v>
      </c>
      <c r="F95" s="6">
        <v>1.0</v>
      </c>
      <c r="G95" s="6">
        <v>253.73</v>
      </c>
      <c r="H95" s="6">
        <v>253.73</v>
      </c>
      <c r="I95" s="6" t="s">
        <v>24</v>
      </c>
      <c r="J95" s="6" t="s">
        <v>18</v>
      </c>
      <c r="L95" s="3"/>
      <c r="M95" s="3"/>
      <c r="O95" s="10" t="str">
        <f>IFERROR(__xludf.DUMMYFUNCTION("""COMPUTED_VALUE"""),"George Brown")</f>
        <v>George Brown</v>
      </c>
      <c r="P95" s="3"/>
      <c r="R95" s="3"/>
      <c r="S95" s="3"/>
      <c r="T95" s="3"/>
      <c r="U95" s="3"/>
      <c r="V95" s="8" t="b">
        <f t="shared" ref="V95:X95" si="94">isnumber(F95)</f>
        <v>1</v>
      </c>
      <c r="W95" s="8" t="b">
        <f t="shared" si="94"/>
        <v>1</v>
      </c>
      <c r="X95" s="8" t="b">
        <f t="shared" si="94"/>
        <v>1</v>
      </c>
    </row>
    <row r="96">
      <c r="A96" s="5">
        <v>45539.0</v>
      </c>
      <c r="B96" s="6" t="s">
        <v>160</v>
      </c>
      <c r="C96" s="6" t="s">
        <v>68</v>
      </c>
      <c r="D96" s="6" t="s">
        <v>28</v>
      </c>
      <c r="E96" s="6" t="s">
        <v>79</v>
      </c>
      <c r="F96" s="6">
        <v>2.0</v>
      </c>
      <c r="G96" s="6">
        <v>24.52</v>
      </c>
      <c r="H96" s="6">
        <v>49.04</v>
      </c>
      <c r="I96" s="6" t="s">
        <v>24</v>
      </c>
      <c r="J96" s="6" t="s">
        <v>18</v>
      </c>
      <c r="L96" s="3"/>
      <c r="M96" s="3"/>
      <c r="O96" s="10" t="str">
        <f>IFERROR(__xludf.DUMMYFUNCTION("""COMPUTED_VALUE"""),"Hannah White")</f>
        <v>Hannah White</v>
      </c>
      <c r="P96" s="3"/>
      <c r="R96" s="3"/>
      <c r="S96" s="3"/>
      <c r="T96" s="3"/>
      <c r="U96" s="3"/>
      <c r="V96" s="8" t="b">
        <f t="shared" ref="V96:X96" si="95">isnumber(F96)</f>
        <v>1</v>
      </c>
      <c r="W96" s="8" t="b">
        <f t="shared" si="95"/>
        <v>1</v>
      </c>
      <c r="X96" s="8" t="b">
        <f t="shared" si="95"/>
        <v>1</v>
      </c>
    </row>
    <row r="97">
      <c r="A97" s="5">
        <v>45637.0</v>
      </c>
      <c r="B97" s="6" t="s">
        <v>161</v>
      </c>
      <c r="C97" s="6" t="s">
        <v>53</v>
      </c>
      <c r="D97" s="6" t="s">
        <v>28</v>
      </c>
      <c r="E97" s="6" t="s">
        <v>79</v>
      </c>
      <c r="F97" s="6">
        <v>4.0</v>
      </c>
      <c r="G97" s="6">
        <v>136.0</v>
      </c>
      <c r="H97" s="6">
        <v>544.0</v>
      </c>
      <c r="I97" s="6" t="s">
        <v>38</v>
      </c>
      <c r="J97" s="6" t="s">
        <v>18</v>
      </c>
      <c r="L97" s="3"/>
      <c r="M97" s="3"/>
      <c r="O97" s="10" t="str">
        <f>IFERROR(__xludf.DUMMYFUNCTION("""COMPUTED_VALUE"""),"Julia Adams")</f>
        <v>Julia Adams</v>
      </c>
      <c r="P97" s="3"/>
      <c r="R97" s="3"/>
      <c r="S97" s="3"/>
      <c r="T97" s="3"/>
      <c r="U97" s="3"/>
      <c r="V97" s="8" t="b">
        <f t="shared" ref="V97:X97" si="96">isnumber(F97)</f>
        <v>1</v>
      </c>
      <c r="W97" s="8" t="b">
        <f t="shared" si="96"/>
        <v>1</v>
      </c>
      <c r="X97" s="8" t="b">
        <f t="shared" si="96"/>
        <v>1</v>
      </c>
    </row>
    <row r="98">
      <c r="A98" s="5">
        <v>45612.0</v>
      </c>
      <c r="B98" s="6" t="s">
        <v>162</v>
      </c>
      <c r="C98" s="6" t="s">
        <v>14</v>
      </c>
      <c r="D98" s="6" t="s">
        <v>41</v>
      </c>
      <c r="E98" s="6" t="s">
        <v>106</v>
      </c>
      <c r="F98" s="6">
        <v>5.0</v>
      </c>
      <c r="G98" s="6">
        <v>286.97</v>
      </c>
      <c r="H98" s="6">
        <v>1434.85</v>
      </c>
      <c r="I98" s="6" t="s">
        <v>17</v>
      </c>
      <c r="J98" s="6" t="s">
        <v>43</v>
      </c>
      <c r="L98" s="3"/>
      <c r="M98" s="3"/>
      <c r="O98" s="10" t="str">
        <f>IFERROR(__xludf.DUMMYFUNCTION("""COMPUTED_VALUE"""),"Bob Smith")</f>
        <v>Bob Smith</v>
      </c>
      <c r="P98" s="3"/>
      <c r="R98" s="3"/>
      <c r="S98" s="3"/>
      <c r="T98" s="3"/>
      <c r="U98" s="3"/>
      <c r="V98" s="8" t="b">
        <f t="shared" ref="V98:X98" si="97">isnumber(F98)</f>
        <v>1</v>
      </c>
      <c r="W98" s="8" t="b">
        <f t="shared" si="97"/>
        <v>1</v>
      </c>
      <c r="X98" s="8" t="b">
        <f t="shared" si="97"/>
        <v>1</v>
      </c>
    </row>
    <row r="99">
      <c r="A99" s="5">
        <v>45659.0</v>
      </c>
      <c r="B99" s="6" t="s">
        <v>163</v>
      </c>
      <c r="C99" s="6" t="s">
        <v>73</v>
      </c>
      <c r="D99" s="6" t="s">
        <v>54</v>
      </c>
      <c r="E99" s="6" t="s">
        <v>55</v>
      </c>
      <c r="F99" s="6">
        <v>5.0</v>
      </c>
      <c r="G99" s="6">
        <v>331.58</v>
      </c>
      <c r="H99" s="6">
        <v>1657.9</v>
      </c>
      <c r="I99" s="6" t="s">
        <v>38</v>
      </c>
      <c r="J99" s="6" t="s">
        <v>18</v>
      </c>
      <c r="L99" s="3"/>
      <c r="M99" s="3"/>
      <c r="O99" s="10" t="str">
        <f>IFERROR(__xludf.DUMMYFUNCTION("""COMPUTED_VALUE"""),"Diana Lee")</f>
        <v>Diana Lee</v>
      </c>
      <c r="P99" s="3"/>
      <c r="R99" s="3"/>
      <c r="S99" s="3"/>
      <c r="T99" s="3"/>
      <c r="U99" s="3"/>
      <c r="V99" s="8" t="b">
        <f t="shared" ref="V99:X99" si="98">isnumber(F99)</f>
        <v>1</v>
      </c>
      <c r="W99" s="8" t="b">
        <f t="shared" si="98"/>
        <v>1</v>
      </c>
      <c r="X99" s="8" t="b">
        <f t="shared" si="98"/>
        <v>1</v>
      </c>
    </row>
    <row r="100">
      <c r="A100" s="5">
        <v>45694.0</v>
      </c>
      <c r="B100" s="6" t="s">
        <v>164</v>
      </c>
      <c r="C100" s="6" t="s">
        <v>40</v>
      </c>
      <c r="D100" s="6" t="s">
        <v>22</v>
      </c>
      <c r="E100" s="6" t="s">
        <v>23</v>
      </c>
      <c r="F100" s="6">
        <v>5.0</v>
      </c>
      <c r="G100" s="6">
        <v>160.63</v>
      </c>
      <c r="H100" s="6">
        <v>803.15</v>
      </c>
      <c r="I100" s="6" t="s">
        <v>38</v>
      </c>
      <c r="J100" s="6" t="s">
        <v>18</v>
      </c>
      <c r="L100" s="3"/>
      <c r="M100" s="3"/>
      <c r="O100" s="10" t="str">
        <f>IFERROR(__xludf.DUMMYFUNCTION("""COMPUTED_VALUE"""),"Charlie Davis")</f>
        <v>Charlie Davis</v>
      </c>
      <c r="P100" s="3"/>
      <c r="R100" s="3"/>
      <c r="S100" s="3"/>
      <c r="T100" s="3"/>
      <c r="U100" s="3"/>
      <c r="V100" s="8" t="b">
        <f t="shared" ref="V100:X100" si="99">isnumber(F100)</f>
        <v>1</v>
      </c>
      <c r="W100" s="8" t="b">
        <f t="shared" si="99"/>
        <v>1</v>
      </c>
      <c r="X100" s="8" t="b">
        <f t="shared" si="99"/>
        <v>1</v>
      </c>
    </row>
    <row r="101">
      <c r="A101" s="5">
        <v>45702.0</v>
      </c>
      <c r="B101" s="6" t="s">
        <v>165</v>
      </c>
      <c r="C101" s="6" t="s">
        <v>53</v>
      </c>
      <c r="D101" s="6" t="s">
        <v>22</v>
      </c>
      <c r="E101" s="6" t="s">
        <v>23</v>
      </c>
      <c r="F101" s="6">
        <v>5.0</v>
      </c>
      <c r="G101" s="6">
        <v>433.93</v>
      </c>
      <c r="H101" s="6">
        <v>2169.65</v>
      </c>
      <c r="I101" s="6" t="s">
        <v>24</v>
      </c>
      <c r="J101" s="6" t="s">
        <v>18</v>
      </c>
      <c r="L101" s="3"/>
      <c r="M101" s="3"/>
      <c r="O101" s="10" t="str">
        <f>IFERROR(__xludf.DUMMYFUNCTION("""COMPUTED_VALUE"""),"Julia Adams")</f>
        <v>Julia Adams</v>
      </c>
      <c r="P101" s="3"/>
      <c r="R101" s="3"/>
      <c r="S101" s="3"/>
      <c r="T101" s="3"/>
      <c r="U101" s="3"/>
      <c r="V101" s="8" t="b">
        <f t="shared" ref="V101:X101" si="100">isnumber(F101)</f>
        <v>1</v>
      </c>
      <c r="W101" s="8" t="b">
        <f t="shared" si="100"/>
        <v>1</v>
      </c>
      <c r="X101" s="8" t="b">
        <f t="shared" si="100"/>
        <v>1</v>
      </c>
    </row>
    <row r="102">
      <c r="A102" s="5">
        <v>45539.0</v>
      </c>
      <c r="B102" s="6" t="s">
        <v>166</v>
      </c>
      <c r="C102" s="6" t="s">
        <v>49</v>
      </c>
      <c r="D102" s="6" t="s">
        <v>22</v>
      </c>
      <c r="E102" s="6" t="s">
        <v>129</v>
      </c>
      <c r="F102" s="6">
        <v>4.0</v>
      </c>
      <c r="G102" s="6">
        <v>49.43</v>
      </c>
      <c r="H102" s="6">
        <v>197.72</v>
      </c>
      <c r="I102" s="6" t="s">
        <v>24</v>
      </c>
      <c r="J102" s="6" t="s">
        <v>18</v>
      </c>
      <c r="L102" s="3"/>
      <c r="M102" s="3"/>
      <c r="O102" s="10" t="str">
        <f>IFERROR(__xludf.DUMMYFUNCTION("""COMPUTED_VALUE"""),"Julia Adams")</f>
        <v>Julia Adams</v>
      </c>
      <c r="P102" s="3"/>
      <c r="R102" s="3"/>
      <c r="S102" s="3"/>
      <c r="T102" s="3"/>
      <c r="U102" s="3"/>
      <c r="V102" s="8" t="b">
        <f t="shared" ref="V102:X102" si="101">isnumber(F102)</f>
        <v>1</v>
      </c>
      <c r="W102" s="8" t="b">
        <f t="shared" si="101"/>
        <v>1</v>
      </c>
      <c r="X102" s="8" t="b">
        <f t="shared" si="101"/>
        <v>1</v>
      </c>
    </row>
    <row r="103">
      <c r="A103" s="5">
        <v>45622.0</v>
      </c>
      <c r="B103" s="6" t="s">
        <v>167</v>
      </c>
      <c r="C103" s="6" t="s">
        <v>32</v>
      </c>
      <c r="D103" s="6" t="s">
        <v>22</v>
      </c>
      <c r="E103" s="6" t="s">
        <v>94</v>
      </c>
      <c r="F103" s="6">
        <v>2.0</v>
      </c>
      <c r="G103" s="6">
        <v>110.04</v>
      </c>
      <c r="H103" s="6">
        <v>220.08</v>
      </c>
      <c r="I103" s="6" t="s">
        <v>24</v>
      </c>
      <c r="J103" s="6" t="s">
        <v>18</v>
      </c>
      <c r="L103" s="3"/>
      <c r="M103" s="3"/>
      <c r="O103" s="10" t="str">
        <f>IFERROR(__xludf.DUMMYFUNCTION("""COMPUTED_VALUE"""),"Hannah White")</f>
        <v>Hannah White</v>
      </c>
      <c r="P103" s="3"/>
      <c r="R103" s="3"/>
      <c r="S103" s="3"/>
      <c r="T103" s="3"/>
      <c r="U103" s="3"/>
      <c r="V103" s="8" t="b">
        <f t="shared" ref="V103:X103" si="102">isnumber(F103)</f>
        <v>1</v>
      </c>
      <c r="W103" s="8" t="b">
        <f t="shared" si="102"/>
        <v>1</v>
      </c>
      <c r="X103" s="8" t="b">
        <f t="shared" si="102"/>
        <v>1</v>
      </c>
    </row>
    <row r="104">
      <c r="A104" s="5">
        <v>45642.0</v>
      </c>
      <c r="B104" s="6" t="s">
        <v>168</v>
      </c>
      <c r="C104" s="6" t="s">
        <v>64</v>
      </c>
      <c r="D104" s="6" t="s">
        <v>22</v>
      </c>
      <c r="E104" s="6" t="s">
        <v>23</v>
      </c>
      <c r="F104" s="6">
        <v>5.0</v>
      </c>
      <c r="G104" s="6">
        <v>423.77</v>
      </c>
      <c r="H104" s="6">
        <v>2118.85</v>
      </c>
      <c r="I104" s="6" t="s">
        <v>24</v>
      </c>
      <c r="J104" s="6" t="s">
        <v>18</v>
      </c>
      <c r="L104" s="3"/>
      <c r="M104" s="3"/>
      <c r="O104" s="10" t="str">
        <f>IFERROR(__xludf.DUMMYFUNCTION("""COMPUTED_VALUE"""),"Julia Adams")</f>
        <v>Julia Adams</v>
      </c>
      <c r="P104" s="3"/>
      <c r="R104" s="3"/>
      <c r="S104" s="3"/>
      <c r="T104" s="3"/>
      <c r="U104" s="3"/>
      <c r="V104" s="8" t="b">
        <f t="shared" ref="V104:X104" si="103">isnumber(F104)</f>
        <v>1</v>
      </c>
      <c r="W104" s="8" t="b">
        <f t="shared" si="103"/>
        <v>1</v>
      </c>
      <c r="X104" s="8" t="b">
        <f t="shared" si="103"/>
        <v>1</v>
      </c>
    </row>
    <row r="105">
      <c r="A105" s="13">
        <v>45554.0</v>
      </c>
      <c r="B105" s="14" t="s">
        <v>169</v>
      </c>
      <c r="C105" s="14" t="s">
        <v>36</v>
      </c>
      <c r="D105" s="14" t="s">
        <v>54</v>
      </c>
      <c r="E105" s="14" t="s">
        <v>98</v>
      </c>
      <c r="F105" s="14">
        <v>5.0</v>
      </c>
      <c r="G105" s="14">
        <v>17.63</v>
      </c>
      <c r="H105" s="14">
        <v>88.15</v>
      </c>
      <c r="I105" s="14" t="s">
        <v>17</v>
      </c>
      <c r="J105" s="14" t="s">
        <v>34</v>
      </c>
      <c r="K105" s="15"/>
      <c r="L105" s="16"/>
      <c r="M105" s="16"/>
      <c r="N105" s="15"/>
      <c r="O105" s="21" t="str">
        <f>IFERROR(__xludf.DUMMYFUNCTION("""COMPUTED_VALUE"""),"Edward Kim")</f>
        <v>Edward Kim</v>
      </c>
      <c r="P105" s="16"/>
      <c r="Q105" s="15"/>
      <c r="R105" s="16"/>
      <c r="S105" s="16"/>
      <c r="T105" s="16"/>
      <c r="U105" s="16"/>
      <c r="V105" s="15" t="b">
        <f t="shared" ref="V105:X105" si="104">isnumber(F105)</f>
        <v>1</v>
      </c>
      <c r="W105" s="15" t="b">
        <f t="shared" si="104"/>
        <v>1</v>
      </c>
      <c r="X105" s="15" t="b">
        <f t="shared" si="104"/>
        <v>1</v>
      </c>
    </row>
    <row r="106">
      <c r="A106" s="5">
        <v>45688.0</v>
      </c>
      <c r="B106" s="6" t="s">
        <v>170</v>
      </c>
      <c r="C106" s="6" t="s">
        <v>68</v>
      </c>
      <c r="D106" s="6" t="s">
        <v>54</v>
      </c>
      <c r="E106" s="6" t="s">
        <v>55</v>
      </c>
      <c r="F106" s="6">
        <v>3.0</v>
      </c>
      <c r="G106" s="6">
        <v>368.38</v>
      </c>
      <c r="H106" s="6">
        <v>1105.14</v>
      </c>
      <c r="I106" s="6" t="s">
        <v>38</v>
      </c>
      <c r="J106" s="6" t="s">
        <v>18</v>
      </c>
      <c r="L106" s="3"/>
      <c r="M106" s="3"/>
      <c r="O106" s="10" t="str">
        <f>IFERROR(__xludf.DUMMYFUNCTION("""COMPUTED_VALUE"""),"George Brown")</f>
        <v>George Brown</v>
      </c>
      <c r="P106" s="3"/>
      <c r="R106" s="3"/>
      <c r="S106" s="3"/>
      <c r="T106" s="3"/>
      <c r="U106" s="3"/>
      <c r="V106" s="8" t="b">
        <f t="shared" ref="V106:X106" si="105">isnumber(F106)</f>
        <v>1</v>
      </c>
      <c r="W106" s="8" t="b">
        <f t="shared" si="105"/>
        <v>1</v>
      </c>
      <c r="X106" s="8" t="b">
        <f t="shared" si="105"/>
        <v>1</v>
      </c>
    </row>
    <row r="107">
      <c r="A107" s="5">
        <v>45656.0</v>
      </c>
      <c r="B107" s="6" t="s">
        <v>171</v>
      </c>
      <c r="C107" s="6" t="s">
        <v>40</v>
      </c>
      <c r="D107" s="6" t="s">
        <v>28</v>
      </c>
      <c r="E107" s="6" t="s">
        <v>79</v>
      </c>
      <c r="F107" s="6">
        <v>4.0</v>
      </c>
      <c r="G107" s="6">
        <v>313.21</v>
      </c>
      <c r="H107" s="6">
        <v>1252.84</v>
      </c>
      <c r="I107" s="6" t="s">
        <v>17</v>
      </c>
      <c r="J107" s="6" t="s">
        <v>18</v>
      </c>
      <c r="L107" s="3"/>
      <c r="M107" s="3"/>
      <c r="O107" s="10" t="str">
        <f>IFERROR(__xludf.DUMMYFUNCTION("""COMPUTED_VALUE"""),"Edward Kim")</f>
        <v>Edward Kim</v>
      </c>
      <c r="P107" s="3"/>
      <c r="R107" s="3"/>
      <c r="S107" s="3"/>
      <c r="T107" s="3"/>
      <c r="U107" s="3"/>
      <c r="V107" s="8" t="b">
        <f t="shared" ref="V107:X107" si="106">isnumber(F107)</f>
        <v>1</v>
      </c>
      <c r="W107" s="8" t="b">
        <f t="shared" si="106"/>
        <v>1</v>
      </c>
      <c r="X107" s="8" t="b">
        <f t="shared" si="106"/>
        <v>1</v>
      </c>
    </row>
    <row r="108">
      <c r="A108" s="13">
        <v>45669.0</v>
      </c>
      <c r="B108" s="14" t="s">
        <v>172</v>
      </c>
      <c r="C108" s="14" t="s">
        <v>53</v>
      </c>
      <c r="D108" s="14" t="s">
        <v>41</v>
      </c>
      <c r="E108" s="14" t="s">
        <v>46</v>
      </c>
      <c r="F108" s="14">
        <v>4.0</v>
      </c>
      <c r="G108" s="14">
        <v>165.61</v>
      </c>
      <c r="H108" s="14">
        <v>662.44</v>
      </c>
      <c r="I108" s="14" t="s">
        <v>38</v>
      </c>
      <c r="J108" s="14" t="s">
        <v>34</v>
      </c>
      <c r="K108" s="15"/>
      <c r="L108" s="16"/>
      <c r="M108" s="16"/>
      <c r="N108" s="15"/>
      <c r="O108" s="21" t="str">
        <f>IFERROR(__xludf.DUMMYFUNCTION("""COMPUTED_VALUE"""),"Edward Kim")</f>
        <v>Edward Kim</v>
      </c>
      <c r="P108" s="16"/>
      <c r="Q108" s="15"/>
      <c r="R108" s="16"/>
      <c r="S108" s="16"/>
      <c r="T108" s="16"/>
      <c r="U108" s="16"/>
      <c r="V108" s="15" t="b">
        <f t="shared" ref="V108:X108" si="107">isnumber(F108)</f>
        <v>1</v>
      </c>
      <c r="W108" s="15" t="b">
        <f t="shared" si="107"/>
        <v>1</v>
      </c>
      <c r="X108" s="15" t="b">
        <f t="shared" si="107"/>
        <v>1</v>
      </c>
    </row>
    <row r="109">
      <c r="A109" s="5">
        <v>45548.0</v>
      </c>
      <c r="B109" s="6" t="s">
        <v>173</v>
      </c>
      <c r="C109" s="6" t="s">
        <v>64</v>
      </c>
      <c r="D109" s="6" t="s">
        <v>22</v>
      </c>
      <c r="E109" s="6" t="s">
        <v>23</v>
      </c>
      <c r="F109" s="6">
        <v>5.0</v>
      </c>
      <c r="G109" s="6">
        <v>110.41</v>
      </c>
      <c r="H109" s="6">
        <v>552.05</v>
      </c>
      <c r="I109" s="6" t="s">
        <v>17</v>
      </c>
      <c r="J109" s="6" t="s">
        <v>18</v>
      </c>
      <c r="L109" s="3"/>
      <c r="M109" s="3"/>
      <c r="O109" s="10" t="str">
        <f>IFERROR(__xludf.DUMMYFUNCTION("""COMPUTED_VALUE"""),"Fiona Green")</f>
        <v>Fiona Green</v>
      </c>
      <c r="P109" s="3"/>
      <c r="R109" s="3"/>
      <c r="S109" s="3"/>
      <c r="T109" s="3"/>
      <c r="U109" s="3"/>
      <c r="V109" s="8" t="b">
        <f t="shared" ref="V109:X109" si="108">isnumber(F109)</f>
        <v>1</v>
      </c>
      <c r="W109" s="8" t="b">
        <f t="shared" si="108"/>
        <v>1</v>
      </c>
      <c r="X109" s="8" t="b">
        <f t="shared" si="108"/>
        <v>1</v>
      </c>
    </row>
    <row r="110">
      <c r="A110" s="5">
        <v>45586.0</v>
      </c>
      <c r="B110" s="6" t="s">
        <v>174</v>
      </c>
      <c r="C110" s="6" t="s">
        <v>73</v>
      </c>
      <c r="D110" s="6" t="s">
        <v>22</v>
      </c>
      <c r="E110" s="6" t="s">
        <v>23</v>
      </c>
      <c r="F110" s="6">
        <v>3.0</v>
      </c>
      <c r="G110" s="6">
        <v>272.87</v>
      </c>
      <c r="H110" s="6">
        <v>818.61</v>
      </c>
      <c r="I110" s="6" t="s">
        <v>24</v>
      </c>
      <c r="J110" s="6" t="s">
        <v>43</v>
      </c>
      <c r="L110" s="3"/>
      <c r="M110" s="3"/>
      <c r="O110" s="10" t="str">
        <f>IFERROR(__xludf.DUMMYFUNCTION("""COMPUTED_VALUE"""),"Julia Adams")</f>
        <v>Julia Adams</v>
      </c>
      <c r="P110" s="3"/>
      <c r="R110" s="3"/>
      <c r="S110" s="3"/>
      <c r="T110" s="3"/>
      <c r="U110" s="3"/>
      <c r="V110" s="8" t="b">
        <f t="shared" ref="V110:X110" si="109">isnumber(F110)</f>
        <v>1</v>
      </c>
      <c r="W110" s="8" t="b">
        <f t="shared" si="109"/>
        <v>1</v>
      </c>
      <c r="X110" s="8" t="b">
        <f t="shared" si="109"/>
        <v>1</v>
      </c>
    </row>
    <row r="111">
      <c r="A111" s="13">
        <v>45655.0</v>
      </c>
      <c r="B111" s="14" t="s">
        <v>175</v>
      </c>
      <c r="C111" s="14" t="s">
        <v>14</v>
      </c>
      <c r="D111" s="14" t="s">
        <v>41</v>
      </c>
      <c r="E111" s="14" t="s">
        <v>90</v>
      </c>
      <c r="F111" s="14">
        <v>4.0</v>
      </c>
      <c r="G111" s="14">
        <v>280.16</v>
      </c>
      <c r="H111" s="14">
        <v>1120.64</v>
      </c>
      <c r="I111" s="14" t="s">
        <v>38</v>
      </c>
      <c r="J111" s="14" t="s">
        <v>34</v>
      </c>
      <c r="K111" s="15"/>
      <c r="L111" s="16"/>
      <c r="M111" s="16"/>
      <c r="N111" s="15"/>
      <c r="O111" s="21" t="str">
        <f>IFERROR(__xludf.DUMMYFUNCTION("""COMPUTED_VALUE"""),"Hannah White")</f>
        <v>Hannah White</v>
      </c>
      <c r="P111" s="16"/>
      <c r="Q111" s="15"/>
      <c r="R111" s="16"/>
      <c r="S111" s="16"/>
      <c r="T111" s="16"/>
      <c r="U111" s="16"/>
      <c r="V111" s="15" t="b">
        <f t="shared" ref="V111:X111" si="110">isnumber(F111)</f>
        <v>1</v>
      </c>
      <c r="W111" s="15" t="b">
        <f t="shared" si="110"/>
        <v>1</v>
      </c>
      <c r="X111" s="15" t="b">
        <f t="shared" si="110"/>
        <v>1</v>
      </c>
    </row>
    <row r="112">
      <c r="A112" s="13">
        <v>45627.0</v>
      </c>
      <c r="B112" s="14" t="s">
        <v>176</v>
      </c>
      <c r="C112" s="14" t="s">
        <v>49</v>
      </c>
      <c r="D112" s="14" t="s">
        <v>28</v>
      </c>
      <c r="E112" s="14" t="s">
        <v>74</v>
      </c>
      <c r="F112" s="14">
        <v>1.0</v>
      </c>
      <c r="G112" s="14">
        <v>410.98</v>
      </c>
      <c r="H112" s="14">
        <v>410.98</v>
      </c>
      <c r="I112" s="14" t="s">
        <v>24</v>
      </c>
      <c r="J112" s="14" t="s">
        <v>34</v>
      </c>
      <c r="K112" s="15"/>
      <c r="L112" s="16"/>
      <c r="M112" s="16"/>
      <c r="N112" s="15"/>
      <c r="O112" s="21" t="str">
        <f>IFERROR(__xludf.DUMMYFUNCTION("""COMPUTED_VALUE"""),"Charlie Davis")</f>
        <v>Charlie Davis</v>
      </c>
      <c r="P112" s="16"/>
      <c r="Q112" s="15"/>
      <c r="R112" s="16"/>
      <c r="S112" s="16"/>
      <c r="T112" s="16"/>
      <c r="U112" s="16"/>
      <c r="V112" s="15" t="b">
        <f t="shared" ref="V112:X112" si="111">isnumber(F112)</f>
        <v>1</v>
      </c>
      <c r="W112" s="15" t="b">
        <f t="shared" si="111"/>
        <v>1</v>
      </c>
      <c r="X112" s="15" t="b">
        <f t="shared" si="111"/>
        <v>1</v>
      </c>
    </row>
    <row r="113">
      <c r="A113" s="5">
        <v>45649.0</v>
      </c>
      <c r="B113" s="6" t="s">
        <v>177</v>
      </c>
      <c r="C113" s="6" t="s">
        <v>73</v>
      </c>
      <c r="D113" s="6" t="s">
        <v>22</v>
      </c>
      <c r="E113" s="6" t="s">
        <v>94</v>
      </c>
      <c r="F113" s="6">
        <v>2.0</v>
      </c>
      <c r="G113" s="6">
        <v>150.2</v>
      </c>
      <c r="H113" s="6">
        <v>300.4</v>
      </c>
      <c r="I113" s="6" t="s">
        <v>24</v>
      </c>
      <c r="J113" s="6" t="s">
        <v>18</v>
      </c>
      <c r="L113" s="3"/>
      <c r="M113" s="3"/>
      <c r="O113" s="10" t="str">
        <f>IFERROR(__xludf.DUMMYFUNCTION("""COMPUTED_VALUE"""),"Diana Lee")</f>
        <v>Diana Lee</v>
      </c>
      <c r="P113" s="3"/>
      <c r="R113" s="3"/>
      <c r="S113" s="3"/>
      <c r="T113" s="3"/>
      <c r="U113" s="3"/>
      <c r="V113" s="8" t="b">
        <f t="shared" ref="V113:X113" si="112">isnumber(F113)</f>
        <v>1</v>
      </c>
      <c r="W113" s="8" t="b">
        <f t="shared" si="112"/>
        <v>1</v>
      </c>
      <c r="X113" s="8" t="b">
        <f t="shared" si="112"/>
        <v>1</v>
      </c>
    </row>
    <row r="114">
      <c r="A114" s="5">
        <v>45643.0</v>
      </c>
      <c r="B114" s="6" t="s">
        <v>178</v>
      </c>
      <c r="C114" s="6" t="s">
        <v>36</v>
      </c>
      <c r="D114" s="6" t="s">
        <v>15</v>
      </c>
      <c r="E114" s="6" t="s">
        <v>16</v>
      </c>
      <c r="F114" s="6">
        <v>3.0</v>
      </c>
      <c r="G114" s="6">
        <v>303.44</v>
      </c>
      <c r="H114" s="6">
        <v>910.32</v>
      </c>
      <c r="I114" s="6" t="s">
        <v>24</v>
      </c>
      <c r="J114" s="6" t="s">
        <v>18</v>
      </c>
      <c r="L114" s="3"/>
      <c r="M114" s="3"/>
      <c r="O114" s="10" t="str">
        <f>IFERROR(__xludf.DUMMYFUNCTION("""COMPUTED_VALUE"""),"George Brown")</f>
        <v>George Brown</v>
      </c>
      <c r="P114" s="3"/>
      <c r="R114" s="3"/>
      <c r="S114" s="3"/>
      <c r="T114" s="3"/>
      <c r="U114" s="3"/>
      <c r="V114" s="8" t="b">
        <f t="shared" ref="V114:X114" si="113">isnumber(F114)</f>
        <v>1</v>
      </c>
      <c r="W114" s="8" t="b">
        <f t="shared" si="113"/>
        <v>1</v>
      </c>
      <c r="X114" s="8" t="b">
        <f t="shared" si="113"/>
        <v>1</v>
      </c>
    </row>
    <row r="115">
      <c r="A115" s="5">
        <v>45652.0</v>
      </c>
      <c r="B115" s="6" t="s">
        <v>179</v>
      </c>
      <c r="C115" s="6" t="s">
        <v>64</v>
      </c>
      <c r="D115" s="6" t="s">
        <v>28</v>
      </c>
      <c r="E115" s="6" t="s">
        <v>74</v>
      </c>
      <c r="F115" s="6">
        <v>3.0</v>
      </c>
      <c r="G115" s="6">
        <v>31.87</v>
      </c>
      <c r="H115" s="6">
        <v>95.61</v>
      </c>
      <c r="I115" s="6" t="s">
        <v>38</v>
      </c>
      <c r="J115" s="6" t="s">
        <v>18</v>
      </c>
      <c r="L115" s="3"/>
      <c r="M115" s="3"/>
      <c r="O115" s="10" t="str">
        <f>IFERROR(__xludf.DUMMYFUNCTION("""COMPUTED_VALUE"""),"Julia Adams")</f>
        <v>Julia Adams</v>
      </c>
      <c r="P115" s="3"/>
      <c r="R115" s="3"/>
      <c r="S115" s="3"/>
      <c r="T115" s="3"/>
      <c r="U115" s="3"/>
      <c r="V115" s="8" t="b">
        <f t="shared" ref="V115:X115" si="114">isnumber(F115)</f>
        <v>1</v>
      </c>
      <c r="W115" s="8" t="b">
        <f t="shared" si="114"/>
        <v>1</v>
      </c>
      <c r="X115" s="8" t="b">
        <f t="shared" si="114"/>
        <v>1</v>
      </c>
    </row>
    <row r="116">
      <c r="A116" s="5">
        <v>45583.0</v>
      </c>
      <c r="B116" s="6" t="s">
        <v>180</v>
      </c>
      <c r="C116" s="6" t="s">
        <v>32</v>
      </c>
      <c r="D116" s="6" t="s">
        <v>41</v>
      </c>
      <c r="E116" s="6" t="s">
        <v>90</v>
      </c>
      <c r="F116" s="6">
        <v>4.0</v>
      </c>
      <c r="G116" s="6">
        <v>250.61</v>
      </c>
      <c r="H116" s="6">
        <v>1002.44</v>
      </c>
      <c r="I116" s="6" t="s">
        <v>38</v>
      </c>
      <c r="J116" s="6" t="s">
        <v>18</v>
      </c>
      <c r="L116" s="3"/>
      <c r="M116" s="3"/>
      <c r="O116" s="10" t="str">
        <f>IFERROR(__xludf.DUMMYFUNCTION("""COMPUTED_VALUE"""),"Edward Kim")</f>
        <v>Edward Kim</v>
      </c>
      <c r="P116" s="3"/>
      <c r="R116" s="3"/>
      <c r="S116" s="3"/>
      <c r="T116" s="3"/>
      <c r="U116" s="3"/>
      <c r="V116" s="8" t="b">
        <f t="shared" ref="V116:X116" si="115">isnumber(F116)</f>
        <v>1</v>
      </c>
      <c r="W116" s="8" t="b">
        <f t="shared" si="115"/>
        <v>1</v>
      </c>
      <c r="X116" s="8" t="b">
        <f t="shared" si="115"/>
        <v>1</v>
      </c>
    </row>
    <row r="117">
      <c r="A117" s="5">
        <v>45569.0</v>
      </c>
      <c r="B117" s="6" t="s">
        <v>181</v>
      </c>
      <c r="C117" s="6" t="s">
        <v>64</v>
      </c>
      <c r="D117" s="6" t="s">
        <v>15</v>
      </c>
      <c r="E117" s="6" t="s">
        <v>83</v>
      </c>
      <c r="F117" s="6">
        <v>5.0</v>
      </c>
      <c r="G117" s="6">
        <v>399.66</v>
      </c>
      <c r="H117" s="6">
        <v>1998.3</v>
      </c>
      <c r="I117" s="6" t="s">
        <v>38</v>
      </c>
      <c r="J117" s="6" t="s">
        <v>18</v>
      </c>
      <c r="L117" s="3"/>
      <c r="M117" s="3"/>
      <c r="O117" s="10" t="str">
        <f>IFERROR(__xludf.DUMMYFUNCTION("""COMPUTED_VALUE"""),"Ian Black")</f>
        <v>Ian Black</v>
      </c>
      <c r="P117" s="3"/>
      <c r="R117" s="3"/>
      <c r="S117" s="3"/>
      <c r="T117" s="3"/>
      <c r="U117" s="3"/>
      <c r="V117" s="8" t="b">
        <f t="shared" ref="V117:X117" si="116">isnumber(F117)</f>
        <v>1</v>
      </c>
      <c r="W117" s="8" t="b">
        <f t="shared" si="116"/>
        <v>1</v>
      </c>
      <c r="X117" s="8" t="b">
        <f t="shared" si="116"/>
        <v>1</v>
      </c>
    </row>
    <row r="118">
      <c r="A118" s="5">
        <v>45558.0</v>
      </c>
      <c r="B118" s="6" t="s">
        <v>182</v>
      </c>
      <c r="C118" s="6" t="s">
        <v>73</v>
      </c>
      <c r="D118" s="6" t="s">
        <v>15</v>
      </c>
      <c r="E118" s="6" t="s">
        <v>33</v>
      </c>
      <c r="F118" s="6">
        <v>2.0</v>
      </c>
      <c r="G118" s="6">
        <v>373.91</v>
      </c>
      <c r="H118" s="6">
        <v>747.82</v>
      </c>
      <c r="I118" s="6" t="s">
        <v>17</v>
      </c>
      <c r="J118" s="6" t="s">
        <v>18</v>
      </c>
      <c r="L118" s="3"/>
      <c r="M118" s="3"/>
      <c r="O118" s="10" t="str">
        <f>IFERROR(__xludf.DUMMYFUNCTION("""COMPUTED_VALUE"""),"Edward Kim")</f>
        <v>Edward Kim</v>
      </c>
      <c r="P118" s="3"/>
      <c r="R118" s="3"/>
      <c r="S118" s="3"/>
      <c r="T118" s="3"/>
      <c r="U118" s="3"/>
      <c r="V118" s="8" t="b">
        <f t="shared" ref="V118:X118" si="117">isnumber(F118)</f>
        <v>1</v>
      </c>
      <c r="W118" s="8" t="b">
        <f t="shared" si="117"/>
        <v>1</v>
      </c>
      <c r="X118" s="8" t="b">
        <f t="shared" si="117"/>
        <v>1</v>
      </c>
    </row>
    <row r="119">
      <c r="A119" s="5">
        <v>45620.0</v>
      </c>
      <c r="B119" s="6" t="s">
        <v>183</v>
      </c>
      <c r="C119" s="6" t="s">
        <v>68</v>
      </c>
      <c r="D119" s="6" t="s">
        <v>41</v>
      </c>
      <c r="E119" s="6" t="s">
        <v>106</v>
      </c>
      <c r="F119" s="6">
        <v>4.0</v>
      </c>
      <c r="G119" s="6">
        <v>253.74</v>
      </c>
      <c r="H119" s="6">
        <v>1014.96</v>
      </c>
      <c r="I119" s="6" t="s">
        <v>38</v>
      </c>
      <c r="J119" s="6" t="s">
        <v>18</v>
      </c>
      <c r="L119" s="3"/>
      <c r="M119" s="3"/>
      <c r="O119" s="3"/>
      <c r="P119" s="3"/>
      <c r="R119" s="3"/>
      <c r="S119" s="3"/>
      <c r="T119" s="3"/>
      <c r="U119" s="3"/>
      <c r="V119" s="8" t="b">
        <f t="shared" ref="V119:X119" si="118">isnumber(F119)</f>
        <v>1</v>
      </c>
      <c r="W119" s="8" t="b">
        <f t="shared" si="118"/>
        <v>1</v>
      </c>
      <c r="X119" s="8" t="b">
        <f t="shared" si="118"/>
        <v>1</v>
      </c>
    </row>
    <row r="120">
      <c r="A120" s="13">
        <v>45574.0</v>
      </c>
      <c r="B120" s="14" t="s">
        <v>184</v>
      </c>
      <c r="C120" s="14" t="s">
        <v>21</v>
      </c>
      <c r="D120" s="14" t="s">
        <v>28</v>
      </c>
      <c r="E120" s="14" t="s">
        <v>79</v>
      </c>
      <c r="F120" s="14">
        <v>3.0</v>
      </c>
      <c r="G120" s="14">
        <v>123.42</v>
      </c>
      <c r="H120" s="14">
        <v>370.26</v>
      </c>
      <c r="I120" s="14" t="s">
        <v>24</v>
      </c>
      <c r="J120" s="14" t="s">
        <v>34</v>
      </c>
      <c r="K120" s="15"/>
      <c r="L120" s="16"/>
      <c r="M120" s="16"/>
      <c r="N120" s="15"/>
      <c r="O120" s="16"/>
      <c r="P120" s="16"/>
      <c r="Q120" s="15"/>
      <c r="R120" s="16"/>
      <c r="S120" s="16"/>
      <c r="T120" s="16"/>
      <c r="U120" s="16"/>
      <c r="V120" s="15" t="b">
        <f t="shared" ref="V120:X120" si="119">isnumber(F120)</f>
        <v>1</v>
      </c>
      <c r="W120" s="15" t="b">
        <f t="shared" si="119"/>
        <v>1</v>
      </c>
      <c r="X120" s="15" t="b">
        <f t="shared" si="119"/>
        <v>1</v>
      </c>
    </row>
    <row r="121">
      <c r="A121" s="5">
        <v>45637.0</v>
      </c>
      <c r="B121" s="6" t="s">
        <v>185</v>
      </c>
      <c r="C121" s="6" t="s">
        <v>49</v>
      </c>
      <c r="D121" s="6" t="s">
        <v>28</v>
      </c>
      <c r="E121" s="6" t="s">
        <v>79</v>
      </c>
      <c r="F121" s="6">
        <v>1.0</v>
      </c>
      <c r="G121" s="6">
        <v>50.55</v>
      </c>
      <c r="H121" s="6">
        <v>50.55</v>
      </c>
      <c r="I121" s="6" t="s">
        <v>17</v>
      </c>
      <c r="J121" s="6" t="s">
        <v>43</v>
      </c>
      <c r="L121" s="3"/>
      <c r="M121" s="3"/>
      <c r="O121" s="3"/>
      <c r="P121" s="3"/>
      <c r="R121" s="3"/>
      <c r="S121" s="3"/>
      <c r="T121" s="3"/>
      <c r="U121" s="3"/>
      <c r="V121" s="8" t="b">
        <f t="shared" ref="V121:X121" si="120">isnumber(F121)</f>
        <v>1</v>
      </c>
      <c r="W121" s="8" t="b">
        <f t="shared" si="120"/>
        <v>1</v>
      </c>
      <c r="X121" s="8" t="b">
        <f t="shared" si="120"/>
        <v>1</v>
      </c>
    </row>
    <row r="122">
      <c r="A122" s="5">
        <v>45671.0</v>
      </c>
      <c r="B122" s="6" t="s">
        <v>186</v>
      </c>
      <c r="C122" s="6" t="s">
        <v>36</v>
      </c>
      <c r="D122" s="6" t="s">
        <v>15</v>
      </c>
      <c r="E122" s="6" t="s">
        <v>50</v>
      </c>
      <c r="F122" s="6">
        <v>3.0</v>
      </c>
      <c r="G122" s="6">
        <v>79.42</v>
      </c>
      <c r="H122" s="6">
        <v>238.26</v>
      </c>
      <c r="I122" s="6" t="s">
        <v>17</v>
      </c>
      <c r="J122" s="6" t="s">
        <v>18</v>
      </c>
      <c r="L122" s="3"/>
      <c r="M122" s="3"/>
      <c r="O122" s="3"/>
      <c r="P122" s="3"/>
      <c r="R122" s="3"/>
      <c r="S122" s="3"/>
      <c r="T122" s="3"/>
      <c r="U122" s="3"/>
      <c r="V122" s="8" t="b">
        <f t="shared" ref="V122:X122" si="121">isnumber(F122)</f>
        <v>1</v>
      </c>
      <c r="W122" s="8" t="b">
        <f t="shared" si="121"/>
        <v>1</v>
      </c>
      <c r="X122" s="8" t="b">
        <f t="shared" si="121"/>
        <v>1</v>
      </c>
    </row>
    <row r="123">
      <c r="A123" s="5">
        <v>45674.0</v>
      </c>
      <c r="B123" s="6" t="s">
        <v>187</v>
      </c>
      <c r="C123" s="6" t="s">
        <v>32</v>
      </c>
      <c r="D123" s="6" t="s">
        <v>22</v>
      </c>
      <c r="E123" s="6" t="s">
        <v>129</v>
      </c>
      <c r="F123" s="6">
        <v>4.0</v>
      </c>
      <c r="G123" s="6">
        <v>335.2</v>
      </c>
      <c r="H123" s="6">
        <v>1340.8</v>
      </c>
      <c r="I123" s="6" t="s">
        <v>24</v>
      </c>
      <c r="J123" s="6" t="s">
        <v>18</v>
      </c>
      <c r="L123" s="3"/>
      <c r="M123" s="3"/>
      <c r="O123" s="3"/>
      <c r="P123" s="3"/>
      <c r="R123" s="3"/>
      <c r="S123" s="3"/>
      <c r="T123" s="3"/>
      <c r="U123" s="3"/>
      <c r="V123" s="8" t="b">
        <f t="shared" ref="V123:X123" si="122">isnumber(F123)</f>
        <v>1</v>
      </c>
      <c r="W123" s="8" t="b">
        <f t="shared" si="122"/>
        <v>1</v>
      </c>
      <c r="X123" s="8" t="b">
        <f t="shared" si="122"/>
        <v>1</v>
      </c>
    </row>
    <row r="124">
      <c r="A124" s="5">
        <v>45665.0</v>
      </c>
      <c r="B124" s="6" t="s">
        <v>188</v>
      </c>
      <c r="C124" s="6" t="s">
        <v>21</v>
      </c>
      <c r="D124" s="6" t="s">
        <v>41</v>
      </c>
      <c r="E124" s="6" t="s">
        <v>46</v>
      </c>
      <c r="F124" s="6">
        <v>3.0</v>
      </c>
      <c r="G124" s="6">
        <v>377.0</v>
      </c>
      <c r="H124" s="6">
        <v>1131.0</v>
      </c>
      <c r="I124" s="6" t="s">
        <v>24</v>
      </c>
      <c r="J124" s="6" t="s">
        <v>18</v>
      </c>
      <c r="L124" s="3"/>
      <c r="M124" s="3"/>
      <c r="O124" s="3"/>
      <c r="P124" s="3"/>
      <c r="R124" s="3"/>
      <c r="S124" s="3"/>
      <c r="T124" s="3"/>
      <c r="U124" s="3"/>
      <c r="V124" s="8" t="b">
        <f t="shared" ref="V124:X124" si="123">isnumber(F124)</f>
        <v>1</v>
      </c>
      <c r="W124" s="8" t="b">
        <f t="shared" si="123"/>
        <v>1</v>
      </c>
      <c r="X124" s="8" t="b">
        <f t="shared" si="123"/>
        <v>1</v>
      </c>
    </row>
    <row r="125">
      <c r="A125" s="5">
        <v>45584.0</v>
      </c>
      <c r="B125" s="6" t="s">
        <v>189</v>
      </c>
      <c r="C125" s="6" t="s">
        <v>49</v>
      </c>
      <c r="D125" s="6" t="s">
        <v>22</v>
      </c>
      <c r="E125" s="6" t="s">
        <v>129</v>
      </c>
      <c r="F125" s="6">
        <v>4.0</v>
      </c>
      <c r="G125" s="6">
        <v>356.09</v>
      </c>
      <c r="H125" s="6">
        <v>1424.36</v>
      </c>
      <c r="I125" s="6" t="s">
        <v>24</v>
      </c>
      <c r="J125" s="6" t="s">
        <v>18</v>
      </c>
      <c r="L125" s="3"/>
      <c r="M125" s="3"/>
      <c r="O125" s="3"/>
      <c r="P125" s="3"/>
      <c r="R125" s="3"/>
      <c r="S125" s="3"/>
      <c r="T125" s="3"/>
      <c r="U125" s="3"/>
      <c r="V125" s="8" t="b">
        <f t="shared" ref="V125:X125" si="124">isnumber(F125)</f>
        <v>1</v>
      </c>
      <c r="W125" s="8" t="b">
        <f t="shared" si="124"/>
        <v>1</v>
      </c>
      <c r="X125" s="8" t="b">
        <f t="shared" si="124"/>
        <v>1</v>
      </c>
    </row>
    <row r="126">
      <c r="A126" s="5">
        <v>45641.0</v>
      </c>
      <c r="B126" s="6" t="s">
        <v>190</v>
      </c>
      <c r="C126" s="6" t="s">
        <v>40</v>
      </c>
      <c r="D126" s="6" t="s">
        <v>15</v>
      </c>
      <c r="E126" s="6" t="s">
        <v>33</v>
      </c>
      <c r="F126" s="6">
        <v>4.0</v>
      </c>
      <c r="G126" s="6">
        <v>146.09</v>
      </c>
      <c r="H126" s="6">
        <v>584.36</v>
      </c>
      <c r="I126" s="6" t="s">
        <v>38</v>
      </c>
      <c r="J126" s="6" t="s">
        <v>18</v>
      </c>
      <c r="L126" s="3"/>
      <c r="M126" s="3"/>
      <c r="O126" s="3"/>
      <c r="P126" s="3"/>
      <c r="R126" s="3"/>
      <c r="S126" s="3"/>
      <c r="T126" s="3"/>
      <c r="U126" s="3"/>
      <c r="V126" s="8" t="b">
        <f t="shared" ref="V126:X126" si="125">isnumber(F126)</f>
        <v>1</v>
      </c>
      <c r="W126" s="8" t="b">
        <f t="shared" si="125"/>
        <v>1</v>
      </c>
      <c r="X126" s="8" t="b">
        <f t="shared" si="125"/>
        <v>1</v>
      </c>
    </row>
    <row r="127">
      <c r="A127" s="5">
        <v>45578.0</v>
      </c>
      <c r="B127" s="6" t="s">
        <v>191</v>
      </c>
      <c r="C127" s="6" t="s">
        <v>64</v>
      </c>
      <c r="D127" s="6" t="s">
        <v>22</v>
      </c>
      <c r="E127" s="6" t="s">
        <v>94</v>
      </c>
      <c r="F127" s="6">
        <v>4.0</v>
      </c>
      <c r="G127" s="6">
        <v>478.73</v>
      </c>
      <c r="H127" s="6">
        <v>1914.92</v>
      </c>
      <c r="I127" s="6" t="s">
        <v>24</v>
      </c>
      <c r="J127" s="6" t="s">
        <v>18</v>
      </c>
      <c r="L127" s="3"/>
      <c r="M127" s="3"/>
      <c r="O127" s="3"/>
      <c r="P127" s="3"/>
      <c r="R127" s="3"/>
      <c r="S127" s="3"/>
      <c r="T127" s="3"/>
      <c r="U127" s="3"/>
      <c r="V127" s="8" t="b">
        <f t="shared" ref="V127:X127" si="126">isnumber(F127)</f>
        <v>1</v>
      </c>
      <c r="W127" s="8" t="b">
        <f t="shared" si="126"/>
        <v>1</v>
      </c>
      <c r="X127" s="8" t="b">
        <f t="shared" si="126"/>
        <v>1</v>
      </c>
    </row>
    <row r="128">
      <c r="A128" s="5">
        <v>45566.0</v>
      </c>
      <c r="B128" s="6" t="s">
        <v>192</v>
      </c>
      <c r="C128" s="6" t="s">
        <v>73</v>
      </c>
      <c r="D128" s="6" t="s">
        <v>22</v>
      </c>
      <c r="E128" s="6" t="s">
        <v>23</v>
      </c>
      <c r="F128" s="6">
        <v>1.0</v>
      </c>
      <c r="G128" s="6">
        <v>492.58</v>
      </c>
      <c r="H128" s="6">
        <v>492.58</v>
      </c>
      <c r="I128" s="6" t="s">
        <v>24</v>
      </c>
      <c r="J128" s="6" t="s">
        <v>18</v>
      </c>
      <c r="L128" s="3"/>
      <c r="M128" s="3"/>
      <c r="O128" s="3"/>
      <c r="P128" s="3"/>
      <c r="R128" s="3"/>
      <c r="S128" s="3"/>
      <c r="T128" s="3"/>
      <c r="U128" s="3"/>
      <c r="V128" s="8" t="b">
        <f t="shared" ref="V128:X128" si="127">isnumber(F128)</f>
        <v>1</v>
      </c>
      <c r="W128" s="8" t="b">
        <f t="shared" si="127"/>
        <v>1</v>
      </c>
      <c r="X128" s="8" t="b">
        <f t="shared" si="127"/>
        <v>1</v>
      </c>
    </row>
    <row r="129">
      <c r="A129" s="5">
        <v>45649.0</v>
      </c>
      <c r="B129" s="6" t="s">
        <v>193</v>
      </c>
      <c r="C129" s="6" t="s">
        <v>21</v>
      </c>
      <c r="D129" s="6" t="s">
        <v>15</v>
      </c>
      <c r="E129" s="6" t="s">
        <v>50</v>
      </c>
      <c r="F129" s="6">
        <v>1.0</v>
      </c>
      <c r="G129" s="6">
        <v>219.16</v>
      </c>
      <c r="H129" s="6">
        <v>219.16</v>
      </c>
      <c r="I129" s="6" t="s">
        <v>24</v>
      </c>
      <c r="J129" s="6" t="s">
        <v>18</v>
      </c>
      <c r="L129" s="3"/>
      <c r="M129" s="3"/>
      <c r="O129" s="3"/>
      <c r="P129" s="3"/>
      <c r="R129" s="3"/>
      <c r="S129" s="3"/>
      <c r="T129" s="3"/>
      <c r="U129" s="3"/>
      <c r="V129" s="8" t="b">
        <f t="shared" ref="V129:X129" si="128">isnumber(F129)</f>
        <v>1</v>
      </c>
      <c r="W129" s="8" t="b">
        <f t="shared" si="128"/>
        <v>1</v>
      </c>
      <c r="X129" s="8" t="b">
        <f t="shared" si="128"/>
        <v>1</v>
      </c>
    </row>
    <row r="130">
      <c r="A130" s="5">
        <v>45627.0</v>
      </c>
      <c r="B130" s="6" t="s">
        <v>194</v>
      </c>
      <c r="C130" s="6" t="s">
        <v>32</v>
      </c>
      <c r="D130" s="6" t="s">
        <v>22</v>
      </c>
      <c r="E130" s="6" t="s">
        <v>129</v>
      </c>
      <c r="F130" s="6">
        <v>5.0</v>
      </c>
      <c r="G130" s="6">
        <v>119.15</v>
      </c>
      <c r="H130" s="6">
        <v>595.75</v>
      </c>
      <c r="I130" s="6" t="s">
        <v>17</v>
      </c>
      <c r="J130" s="6" t="s">
        <v>18</v>
      </c>
      <c r="L130" s="3"/>
      <c r="M130" s="3"/>
      <c r="O130" s="3"/>
      <c r="P130" s="3"/>
      <c r="R130" s="3"/>
      <c r="S130" s="3"/>
      <c r="T130" s="3"/>
      <c r="U130" s="3"/>
      <c r="V130" s="8" t="b">
        <f t="shared" ref="V130:X130" si="129">isnumber(F130)</f>
        <v>1</v>
      </c>
      <c r="W130" s="8" t="b">
        <f t="shared" si="129"/>
        <v>1</v>
      </c>
      <c r="X130" s="8" t="b">
        <f t="shared" si="129"/>
        <v>1</v>
      </c>
    </row>
    <row r="131">
      <c r="A131" s="13">
        <v>45591.0</v>
      </c>
      <c r="B131" s="14" t="s">
        <v>195</v>
      </c>
      <c r="C131" s="14" t="s">
        <v>21</v>
      </c>
      <c r="D131" s="14" t="s">
        <v>41</v>
      </c>
      <c r="E131" s="14" t="s">
        <v>42</v>
      </c>
      <c r="F131" s="14">
        <v>1.0</v>
      </c>
      <c r="G131" s="14">
        <v>416.68</v>
      </c>
      <c r="H131" s="14">
        <v>416.68</v>
      </c>
      <c r="I131" s="14" t="s">
        <v>24</v>
      </c>
      <c r="J131" s="14" t="s">
        <v>34</v>
      </c>
      <c r="K131" s="15"/>
      <c r="L131" s="16"/>
      <c r="M131" s="16"/>
      <c r="N131" s="15"/>
      <c r="O131" s="16"/>
      <c r="P131" s="16"/>
      <c r="Q131" s="15"/>
      <c r="R131" s="16"/>
      <c r="S131" s="16"/>
      <c r="T131" s="16"/>
      <c r="U131" s="16"/>
      <c r="V131" s="15" t="b">
        <f t="shared" ref="V131:X131" si="130">isnumber(F131)</f>
        <v>1</v>
      </c>
      <c r="W131" s="15" t="b">
        <f t="shared" si="130"/>
        <v>1</v>
      </c>
      <c r="X131" s="15" t="b">
        <f t="shared" si="130"/>
        <v>1</v>
      </c>
    </row>
    <row r="132">
      <c r="A132" s="5">
        <v>45629.0</v>
      </c>
      <c r="B132" s="6" t="s">
        <v>196</v>
      </c>
      <c r="C132" s="6" t="s">
        <v>21</v>
      </c>
      <c r="D132" s="6" t="s">
        <v>22</v>
      </c>
      <c r="E132" s="6" t="s">
        <v>23</v>
      </c>
      <c r="F132" s="6">
        <v>4.0</v>
      </c>
      <c r="G132" s="6">
        <v>178.6</v>
      </c>
      <c r="H132" s="6">
        <v>714.4</v>
      </c>
      <c r="I132" s="6" t="s">
        <v>24</v>
      </c>
      <c r="J132" s="6" t="s">
        <v>18</v>
      </c>
      <c r="L132" s="3"/>
      <c r="M132" s="3"/>
      <c r="O132" s="3"/>
      <c r="P132" s="3"/>
      <c r="R132" s="3"/>
      <c r="S132" s="3"/>
      <c r="T132" s="3"/>
      <c r="U132" s="3"/>
      <c r="V132" s="8" t="b">
        <f t="shared" ref="V132:X132" si="131">isnumber(F132)</f>
        <v>1</v>
      </c>
      <c r="W132" s="8" t="b">
        <f t="shared" si="131"/>
        <v>1</v>
      </c>
      <c r="X132" s="8" t="b">
        <f t="shared" si="131"/>
        <v>1</v>
      </c>
    </row>
    <row r="133">
      <c r="A133" s="5">
        <v>45684.0</v>
      </c>
      <c r="B133" s="6" t="s">
        <v>197</v>
      </c>
      <c r="C133" s="6" t="s">
        <v>40</v>
      </c>
      <c r="D133" s="6" t="s">
        <v>54</v>
      </c>
      <c r="E133" s="6" t="s">
        <v>59</v>
      </c>
      <c r="F133" s="6">
        <v>1.0</v>
      </c>
      <c r="G133" s="6">
        <v>311.67</v>
      </c>
      <c r="H133" s="6">
        <v>311.67</v>
      </c>
      <c r="I133" s="6" t="s">
        <v>24</v>
      </c>
      <c r="J133" s="6" t="s">
        <v>18</v>
      </c>
      <c r="L133" s="3"/>
      <c r="M133" s="3"/>
      <c r="O133" s="3"/>
      <c r="P133" s="3"/>
      <c r="R133" s="3"/>
      <c r="S133" s="3"/>
      <c r="T133" s="3"/>
      <c r="U133" s="3"/>
      <c r="V133" s="8" t="b">
        <f t="shared" ref="V133:X133" si="132">isnumber(F133)</f>
        <v>1</v>
      </c>
      <c r="W133" s="8" t="b">
        <f t="shared" si="132"/>
        <v>1</v>
      </c>
      <c r="X133" s="8" t="b">
        <f t="shared" si="132"/>
        <v>1</v>
      </c>
    </row>
    <row r="134">
      <c r="A134" s="5">
        <v>45650.0</v>
      </c>
      <c r="B134" s="6" t="s">
        <v>198</v>
      </c>
      <c r="C134" s="6" t="s">
        <v>21</v>
      </c>
      <c r="D134" s="6" t="s">
        <v>41</v>
      </c>
      <c r="E134" s="6" t="s">
        <v>106</v>
      </c>
      <c r="F134" s="6">
        <v>4.0</v>
      </c>
      <c r="G134" s="6">
        <v>33.65</v>
      </c>
      <c r="H134" s="6">
        <v>134.6</v>
      </c>
      <c r="I134" s="6" t="s">
        <v>17</v>
      </c>
      <c r="J134" s="6" t="s">
        <v>18</v>
      </c>
      <c r="L134" s="3"/>
      <c r="M134" s="3"/>
      <c r="O134" s="3"/>
      <c r="P134" s="3"/>
      <c r="R134" s="3"/>
      <c r="S134" s="3"/>
      <c r="T134" s="3"/>
      <c r="U134" s="3"/>
      <c r="V134" s="8" t="b">
        <f t="shared" ref="V134:X134" si="133">isnumber(F134)</f>
        <v>1</v>
      </c>
      <c r="W134" s="8" t="b">
        <f t="shared" si="133"/>
        <v>1</v>
      </c>
      <c r="X134" s="8" t="b">
        <f t="shared" si="133"/>
        <v>1</v>
      </c>
    </row>
    <row r="135">
      <c r="A135" s="5">
        <v>45632.0</v>
      </c>
      <c r="B135" s="6" t="s">
        <v>199</v>
      </c>
      <c r="C135" s="6" t="s">
        <v>36</v>
      </c>
      <c r="D135" s="6" t="s">
        <v>54</v>
      </c>
      <c r="E135" s="6" t="s">
        <v>59</v>
      </c>
      <c r="F135" s="6">
        <v>5.0</v>
      </c>
      <c r="G135" s="6">
        <v>247.18</v>
      </c>
      <c r="H135" s="6">
        <v>1235.9</v>
      </c>
      <c r="I135" s="6" t="s">
        <v>17</v>
      </c>
      <c r="J135" s="6" t="s">
        <v>18</v>
      </c>
      <c r="L135" s="3"/>
      <c r="M135" s="3"/>
      <c r="O135" s="3"/>
      <c r="P135" s="3"/>
      <c r="R135" s="3"/>
      <c r="S135" s="3"/>
      <c r="T135" s="3"/>
      <c r="U135" s="3"/>
      <c r="V135" s="8" t="b">
        <f t="shared" ref="V135:X135" si="134">isnumber(F135)</f>
        <v>1</v>
      </c>
      <c r="W135" s="8" t="b">
        <f t="shared" si="134"/>
        <v>1</v>
      </c>
      <c r="X135" s="8" t="b">
        <f t="shared" si="134"/>
        <v>1</v>
      </c>
    </row>
    <row r="136">
      <c r="A136" s="5">
        <v>45693.0</v>
      </c>
      <c r="B136" s="6" t="s">
        <v>200</v>
      </c>
      <c r="C136" s="6" t="s">
        <v>64</v>
      </c>
      <c r="D136" s="6" t="s">
        <v>41</v>
      </c>
      <c r="E136" s="6" t="s">
        <v>46</v>
      </c>
      <c r="F136" s="6">
        <v>4.0</v>
      </c>
      <c r="G136" s="6">
        <v>331.39</v>
      </c>
      <c r="H136" s="6">
        <v>1325.56</v>
      </c>
      <c r="I136" s="6" t="s">
        <v>24</v>
      </c>
      <c r="J136" s="6" t="s">
        <v>18</v>
      </c>
      <c r="L136" s="3"/>
      <c r="M136" s="3"/>
      <c r="O136" s="3"/>
      <c r="P136" s="3"/>
      <c r="R136" s="3"/>
      <c r="S136" s="3"/>
      <c r="T136" s="3"/>
      <c r="U136" s="3"/>
      <c r="V136" s="8" t="b">
        <f t="shared" ref="V136:X136" si="135">isnumber(F136)</f>
        <v>1</v>
      </c>
      <c r="W136" s="8" t="b">
        <f t="shared" si="135"/>
        <v>1</v>
      </c>
      <c r="X136" s="8" t="b">
        <f t="shared" si="135"/>
        <v>1</v>
      </c>
    </row>
    <row r="137">
      <c r="A137" s="5">
        <v>45596.0</v>
      </c>
      <c r="B137" s="6" t="s">
        <v>201</v>
      </c>
      <c r="C137" s="6" t="s">
        <v>73</v>
      </c>
      <c r="D137" s="6" t="s">
        <v>54</v>
      </c>
      <c r="E137" s="6" t="s">
        <v>98</v>
      </c>
      <c r="F137" s="6">
        <v>5.0</v>
      </c>
      <c r="G137" s="6">
        <v>15.56</v>
      </c>
      <c r="H137" s="6">
        <v>77.8</v>
      </c>
      <c r="I137" s="6" t="s">
        <v>17</v>
      </c>
      <c r="J137" s="6" t="s">
        <v>18</v>
      </c>
      <c r="L137" s="3"/>
      <c r="M137" s="3"/>
      <c r="O137" s="3"/>
      <c r="P137" s="3"/>
      <c r="R137" s="3"/>
      <c r="S137" s="3"/>
      <c r="T137" s="3"/>
      <c r="U137" s="3"/>
      <c r="V137" s="8" t="b">
        <f t="shared" ref="V137:X137" si="136">isnumber(F137)</f>
        <v>1</v>
      </c>
      <c r="W137" s="8" t="b">
        <f t="shared" si="136"/>
        <v>1</v>
      </c>
      <c r="X137" s="8" t="b">
        <f t="shared" si="136"/>
        <v>1</v>
      </c>
    </row>
    <row r="138">
      <c r="A138" s="13">
        <v>45588.0</v>
      </c>
      <c r="B138" s="14" t="s">
        <v>202</v>
      </c>
      <c r="C138" s="14" t="s">
        <v>49</v>
      </c>
      <c r="D138" s="14" t="s">
        <v>54</v>
      </c>
      <c r="E138" s="14" t="s">
        <v>59</v>
      </c>
      <c r="F138" s="14">
        <v>4.0</v>
      </c>
      <c r="G138" s="14">
        <v>356.12</v>
      </c>
      <c r="H138" s="14">
        <v>1424.48</v>
      </c>
      <c r="I138" s="14" t="s">
        <v>17</v>
      </c>
      <c r="J138" s="14" t="s">
        <v>34</v>
      </c>
      <c r="K138" s="15"/>
      <c r="L138" s="16"/>
      <c r="M138" s="16"/>
      <c r="N138" s="15"/>
      <c r="O138" s="16"/>
      <c r="P138" s="16"/>
      <c r="Q138" s="15"/>
      <c r="R138" s="16"/>
      <c r="S138" s="16"/>
      <c r="T138" s="16"/>
      <c r="U138" s="16"/>
      <c r="V138" s="15" t="b">
        <f t="shared" ref="V138:X138" si="137">isnumber(F138)</f>
        <v>1</v>
      </c>
      <c r="W138" s="15" t="b">
        <f t="shared" si="137"/>
        <v>1</v>
      </c>
      <c r="X138" s="15" t="b">
        <f t="shared" si="137"/>
        <v>1</v>
      </c>
    </row>
    <row r="139">
      <c r="A139" s="5">
        <v>45711.0</v>
      </c>
      <c r="B139" s="6" t="s">
        <v>203</v>
      </c>
      <c r="C139" s="6" t="s">
        <v>68</v>
      </c>
      <c r="D139" s="6" t="s">
        <v>54</v>
      </c>
      <c r="E139" s="6" t="s">
        <v>124</v>
      </c>
      <c r="F139" s="6">
        <v>1.0</v>
      </c>
      <c r="G139" s="6">
        <v>157.4</v>
      </c>
      <c r="H139" s="6">
        <v>157.4</v>
      </c>
      <c r="I139" s="6" t="s">
        <v>38</v>
      </c>
      <c r="J139" s="6" t="s">
        <v>18</v>
      </c>
      <c r="L139" s="3"/>
      <c r="M139" s="3"/>
      <c r="O139" s="3"/>
      <c r="P139" s="3"/>
      <c r="R139" s="3"/>
      <c r="S139" s="3"/>
      <c r="T139" s="3"/>
      <c r="U139" s="3"/>
      <c r="V139" s="8" t="b">
        <f t="shared" ref="V139:X139" si="138">isnumber(F139)</f>
        <v>1</v>
      </c>
      <c r="W139" s="8" t="b">
        <f t="shared" si="138"/>
        <v>1</v>
      </c>
      <c r="X139" s="8" t="b">
        <f t="shared" si="138"/>
        <v>1</v>
      </c>
    </row>
    <row r="140">
      <c r="A140" s="5">
        <v>45603.0</v>
      </c>
      <c r="B140" s="6" t="s">
        <v>204</v>
      </c>
      <c r="C140" s="6" t="s">
        <v>53</v>
      </c>
      <c r="D140" s="6" t="s">
        <v>54</v>
      </c>
      <c r="E140" s="6" t="s">
        <v>124</v>
      </c>
      <c r="F140" s="6">
        <v>5.0</v>
      </c>
      <c r="G140" s="6">
        <v>321.3</v>
      </c>
      <c r="H140" s="6">
        <v>1606.5</v>
      </c>
      <c r="I140" s="6" t="s">
        <v>38</v>
      </c>
      <c r="J140" s="6" t="s">
        <v>18</v>
      </c>
      <c r="L140" s="3"/>
      <c r="M140" s="3"/>
      <c r="O140" s="3"/>
      <c r="P140" s="3"/>
      <c r="R140" s="3"/>
      <c r="S140" s="3"/>
      <c r="T140" s="3"/>
      <c r="U140" s="3"/>
      <c r="V140" s="8" t="b">
        <f t="shared" ref="V140:X140" si="139">isnumber(F140)</f>
        <v>1</v>
      </c>
      <c r="W140" s="8" t="b">
        <f t="shared" si="139"/>
        <v>1</v>
      </c>
      <c r="X140" s="8" t="b">
        <f t="shared" si="139"/>
        <v>1</v>
      </c>
    </row>
    <row r="141">
      <c r="A141" s="5">
        <v>45655.0</v>
      </c>
      <c r="B141" s="6" t="s">
        <v>205</v>
      </c>
      <c r="C141" s="6" t="s">
        <v>14</v>
      </c>
      <c r="D141" s="6" t="s">
        <v>41</v>
      </c>
      <c r="E141" s="6" t="s">
        <v>90</v>
      </c>
      <c r="F141" s="6">
        <v>5.0</v>
      </c>
      <c r="G141" s="6">
        <v>363.08</v>
      </c>
      <c r="H141" s="6">
        <v>1815.4</v>
      </c>
      <c r="I141" s="6" t="s">
        <v>17</v>
      </c>
      <c r="J141" s="6" t="s">
        <v>18</v>
      </c>
      <c r="L141" s="3"/>
      <c r="M141" s="3"/>
      <c r="O141" s="3"/>
      <c r="P141" s="3"/>
      <c r="R141" s="3"/>
      <c r="S141" s="3"/>
      <c r="T141" s="3"/>
      <c r="U141" s="3"/>
      <c r="V141" s="8" t="b">
        <f t="shared" ref="V141:X141" si="140">isnumber(F141)</f>
        <v>1</v>
      </c>
      <c r="W141" s="8" t="b">
        <f t="shared" si="140"/>
        <v>1</v>
      </c>
      <c r="X141" s="8" t="b">
        <f t="shared" si="140"/>
        <v>1</v>
      </c>
    </row>
    <row r="142">
      <c r="A142" s="13">
        <v>45592.0</v>
      </c>
      <c r="B142" s="14" t="s">
        <v>206</v>
      </c>
      <c r="C142" s="14" t="s">
        <v>68</v>
      </c>
      <c r="D142" s="14" t="s">
        <v>15</v>
      </c>
      <c r="E142" s="14" t="s">
        <v>50</v>
      </c>
      <c r="F142" s="14">
        <v>1.0</v>
      </c>
      <c r="G142" s="14">
        <v>235.05</v>
      </c>
      <c r="H142" s="14">
        <v>235.05</v>
      </c>
      <c r="I142" s="14" t="s">
        <v>38</v>
      </c>
      <c r="J142" s="14" t="s">
        <v>34</v>
      </c>
      <c r="K142" s="15"/>
      <c r="L142" s="16"/>
      <c r="M142" s="16"/>
      <c r="N142" s="15"/>
      <c r="O142" s="16"/>
      <c r="P142" s="16"/>
      <c r="Q142" s="15"/>
      <c r="R142" s="16"/>
      <c r="S142" s="16"/>
      <c r="T142" s="16"/>
      <c r="U142" s="16"/>
      <c r="V142" s="15" t="b">
        <f t="shared" ref="V142:X142" si="141">isnumber(F142)</f>
        <v>1</v>
      </c>
      <c r="W142" s="15" t="b">
        <f t="shared" si="141"/>
        <v>1</v>
      </c>
      <c r="X142" s="15" t="b">
        <f t="shared" si="141"/>
        <v>1</v>
      </c>
    </row>
    <row r="143">
      <c r="A143" s="13">
        <v>45570.0</v>
      </c>
      <c r="B143" s="14" t="s">
        <v>207</v>
      </c>
      <c r="C143" s="14" t="s">
        <v>32</v>
      </c>
      <c r="D143" s="14" t="s">
        <v>54</v>
      </c>
      <c r="E143" s="14" t="s">
        <v>55</v>
      </c>
      <c r="F143" s="14">
        <v>3.0</v>
      </c>
      <c r="G143" s="14">
        <v>280.48</v>
      </c>
      <c r="H143" s="14">
        <v>841.44</v>
      </c>
      <c r="I143" s="14" t="s">
        <v>24</v>
      </c>
      <c r="J143" s="14" t="s">
        <v>34</v>
      </c>
      <c r="K143" s="15"/>
      <c r="L143" s="16"/>
      <c r="M143" s="16"/>
      <c r="N143" s="15"/>
      <c r="O143" s="16"/>
      <c r="P143" s="16"/>
      <c r="Q143" s="15"/>
      <c r="R143" s="16"/>
      <c r="S143" s="16"/>
      <c r="T143" s="16"/>
      <c r="U143" s="16"/>
      <c r="V143" s="15" t="b">
        <f t="shared" ref="V143:X143" si="142">isnumber(F143)</f>
        <v>1</v>
      </c>
      <c r="W143" s="15" t="b">
        <f t="shared" si="142"/>
        <v>1</v>
      </c>
      <c r="X143" s="15" t="b">
        <f t="shared" si="142"/>
        <v>1</v>
      </c>
    </row>
    <row r="144">
      <c r="A144" s="5">
        <v>45678.0</v>
      </c>
      <c r="B144" s="6" t="s">
        <v>208</v>
      </c>
      <c r="C144" s="6" t="s">
        <v>14</v>
      </c>
      <c r="D144" s="6" t="s">
        <v>15</v>
      </c>
      <c r="E144" s="6" t="s">
        <v>83</v>
      </c>
      <c r="F144" s="6">
        <v>5.0</v>
      </c>
      <c r="G144" s="6">
        <v>106.9</v>
      </c>
      <c r="H144" s="6">
        <v>534.5</v>
      </c>
      <c r="I144" s="6" t="s">
        <v>17</v>
      </c>
      <c r="J144" s="6" t="s">
        <v>18</v>
      </c>
      <c r="L144" s="3"/>
      <c r="M144" s="3"/>
      <c r="O144" s="3"/>
      <c r="P144" s="3"/>
      <c r="R144" s="3"/>
      <c r="S144" s="3"/>
      <c r="T144" s="3"/>
      <c r="U144" s="3"/>
      <c r="V144" s="8" t="b">
        <f t="shared" ref="V144:X144" si="143">isnumber(F144)</f>
        <v>1</v>
      </c>
      <c r="W144" s="8" t="b">
        <f t="shared" si="143"/>
        <v>1</v>
      </c>
      <c r="X144" s="8" t="b">
        <f t="shared" si="143"/>
        <v>1</v>
      </c>
    </row>
    <row r="145">
      <c r="A145" s="5">
        <v>45690.0</v>
      </c>
      <c r="B145" s="6" t="s">
        <v>209</v>
      </c>
      <c r="C145" s="6" t="s">
        <v>32</v>
      </c>
      <c r="D145" s="6" t="s">
        <v>28</v>
      </c>
      <c r="E145" s="6" t="s">
        <v>29</v>
      </c>
      <c r="F145" s="6">
        <v>1.0</v>
      </c>
      <c r="G145" s="6">
        <v>324.27</v>
      </c>
      <c r="H145" s="6">
        <v>324.27</v>
      </c>
      <c r="I145" s="6" t="s">
        <v>24</v>
      </c>
      <c r="J145" s="6" t="s">
        <v>34</v>
      </c>
      <c r="L145" s="3"/>
      <c r="M145" s="3"/>
      <c r="O145" s="3"/>
      <c r="P145" s="3"/>
      <c r="R145" s="3"/>
      <c r="S145" s="3"/>
      <c r="T145" s="3"/>
      <c r="U145" s="3"/>
      <c r="V145" s="8" t="b">
        <f t="shared" ref="V145:X145" si="144">isnumber(F145)</f>
        <v>1</v>
      </c>
      <c r="W145" s="8" t="b">
        <f t="shared" si="144"/>
        <v>1</v>
      </c>
      <c r="X145" s="8" t="b">
        <f t="shared" si="144"/>
        <v>1</v>
      </c>
    </row>
    <row r="146">
      <c r="A146" s="5">
        <v>45653.0</v>
      </c>
      <c r="B146" s="6" t="s">
        <v>210</v>
      </c>
      <c r="C146" s="6" t="s">
        <v>36</v>
      </c>
      <c r="D146" s="6" t="s">
        <v>41</v>
      </c>
      <c r="E146" s="6" t="s">
        <v>46</v>
      </c>
      <c r="F146" s="6">
        <v>1.0</v>
      </c>
      <c r="G146" s="6">
        <v>428.88</v>
      </c>
      <c r="H146" s="6">
        <v>428.88</v>
      </c>
      <c r="I146" s="6" t="s">
        <v>17</v>
      </c>
      <c r="J146" s="6" t="s">
        <v>43</v>
      </c>
      <c r="L146" s="3"/>
      <c r="M146" s="3"/>
      <c r="O146" s="3"/>
      <c r="P146" s="3"/>
      <c r="R146" s="3"/>
      <c r="S146" s="3"/>
      <c r="T146" s="3"/>
      <c r="U146" s="3"/>
      <c r="V146" s="8" t="b">
        <f t="shared" ref="V146:X146" si="145">isnumber(F146)</f>
        <v>1</v>
      </c>
      <c r="W146" s="8" t="b">
        <f t="shared" si="145"/>
        <v>1</v>
      </c>
      <c r="X146" s="8" t="b">
        <f t="shared" si="145"/>
        <v>1</v>
      </c>
    </row>
    <row r="147">
      <c r="A147" s="5">
        <v>45674.0</v>
      </c>
      <c r="B147" s="6" t="s">
        <v>211</v>
      </c>
      <c r="C147" s="6" t="s">
        <v>14</v>
      </c>
      <c r="D147" s="6" t="s">
        <v>54</v>
      </c>
      <c r="E147" s="6" t="s">
        <v>55</v>
      </c>
      <c r="F147" s="6">
        <v>2.0</v>
      </c>
      <c r="G147" s="6">
        <v>311.97</v>
      </c>
      <c r="H147" s="6">
        <v>623.94</v>
      </c>
      <c r="I147" s="6" t="s">
        <v>24</v>
      </c>
      <c r="J147" s="6" t="s">
        <v>18</v>
      </c>
      <c r="L147" s="3"/>
      <c r="M147" s="3"/>
      <c r="O147" s="3"/>
      <c r="P147" s="3"/>
      <c r="R147" s="3"/>
      <c r="S147" s="3"/>
      <c r="T147" s="3"/>
      <c r="U147" s="3"/>
      <c r="V147" s="8" t="b">
        <f t="shared" ref="V147:X147" si="146">isnumber(F147)</f>
        <v>1</v>
      </c>
      <c r="W147" s="8" t="b">
        <f t="shared" si="146"/>
        <v>1</v>
      </c>
      <c r="X147" s="8" t="b">
        <f t="shared" si="146"/>
        <v>1</v>
      </c>
    </row>
    <row r="148">
      <c r="A148" s="5">
        <v>45602.0</v>
      </c>
      <c r="B148" s="6" t="s">
        <v>212</v>
      </c>
      <c r="C148" s="6" t="s">
        <v>73</v>
      </c>
      <c r="D148" s="6" t="s">
        <v>41</v>
      </c>
      <c r="E148" s="6" t="s">
        <v>42</v>
      </c>
      <c r="F148" s="6">
        <v>2.0</v>
      </c>
      <c r="G148" s="6">
        <v>228.79</v>
      </c>
      <c r="H148" s="6">
        <v>457.58</v>
      </c>
      <c r="I148" s="6" t="s">
        <v>17</v>
      </c>
      <c r="J148" s="6" t="s">
        <v>43</v>
      </c>
      <c r="L148" s="3"/>
      <c r="M148" s="3"/>
      <c r="O148" s="3"/>
      <c r="P148" s="3"/>
      <c r="R148" s="3"/>
      <c r="S148" s="3"/>
      <c r="T148" s="3"/>
      <c r="U148" s="3"/>
      <c r="V148" s="8" t="b">
        <f t="shared" ref="V148:X148" si="147">isnumber(F148)</f>
        <v>1</v>
      </c>
      <c r="W148" s="8" t="b">
        <f t="shared" si="147"/>
        <v>1</v>
      </c>
      <c r="X148" s="8" t="b">
        <f t="shared" si="147"/>
        <v>1</v>
      </c>
    </row>
    <row r="149">
      <c r="A149" s="13">
        <v>45573.0</v>
      </c>
      <c r="B149" s="14" t="s">
        <v>213</v>
      </c>
      <c r="C149" s="14" t="s">
        <v>53</v>
      </c>
      <c r="D149" s="14" t="s">
        <v>15</v>
      </c>
      <c r="E149" s="14" t="s">
        <v>16</v>
      </c>
      <c r="F149" s="14">
        <v>1.0</v>
      </c>
      <c r="G149" s="14">
        <v>399.68</v>
      </c>
      <c r="H149" s="14">
        <v>399.68</v>
      </c>
      <c r="I149" s="14" t="s">
        <v>38</v>
      </c>
      <c r="J149" s="14" t="s">
        <v>34</v>
      </c>
      <c r="K149" s="15"/>
      <c r="L149" s="16"/>
      <c r="M149" s="16"/>
      <c r="N149" s="15"/>
      <c r="O149" s="16"/>
      <c r="P149" s="16"/>
      <c r="Q149" s="15"/>
      <c r="R149" s="16"/>
      <c r="S149" s="16"/>
      <c r="T149" s="16"/>
      <c r="U149" s="16"/>
      <c r="V149" s="15" t="b">
        <f t="shared" ref="V149:X149" si="148">isnumber(F149)</f>
        <v>1</v>
      </c>
      <c r="W149" s="15" t="b">
        <f t="shared" si="148"/>
        <v>1</v>
      </c>
      <c r="X149" s="15" t="b">
        <f t="shared" si="148"/>
        <v>1</v>
      </c>
    </row>
    <row r="150">
      <c r="A150" s="5">
        <v>45560.0</v>
      </c>
      <c r="B150" s="6" t="s">
        <v>214</v>
      </c>
      <c r="C150" s="6" t="s">
        <v>73</v>
      </c>
      <c r="D150" s="6" t="s">
        <v>28</v>
      </c>
      <c r="E150" s="6" t="s">
        <v>79</v>
      </c>
      <c r="F150" s="6">
        <v>3.0</v>
      </c>
      <c r="G150" s="6">
        <v>170.09</v>
      </c>
      <c r="H150" s="6">
        <v>510.27</v>
      </c>
      <c r="I150" s="6" t="s">
        <v>24</v>
      </c>
      <c r="J150" s="6" t="s">
        <v>18</v>
      </c>
      <c r="L150" s="3"/>
      <c r="M150" s="3"/>
      <c r="O150" s="3"/>
      <c r="P150" s="3"/>
      <c r="R150" s="3"/>
      <c r="S150" s="3"/>
      <c r="T150" s="3"/>
      <c r="U150" s="3"/>
      <c r="V150" s="8" t="b">
        <f t="shared" ref="V150:X150" si="149">isnumber(F150)</f>
        <v>1</v>
      </c>
      <c r="W150" s="8" t="b">
        <f t="shared" si="149"/>
        <v>1</v>
      </c>
      <c r="X150" s="8" t="b">
        <f t="shared" si="149"/>
        <v>1</v>
      </c>
    </row>
    <row r="151">
      <c r="A151" s="13">
        <v>45667.0</v>
      </c>
      <c r="B151" s="14" t="s">
        <v>215</v>
      </c>
      <c r="C151" s="14" t="s">
        <v>49</v>
      </c>
      <c r="D151" s="14" t="s">
        <v>22</v>
      </c>
      <c r="E151" s="14" t="s">
        <v>129</v>
      </c>
      <c r="F151" s="14">
        <v>5.0</v>
      </c>
      <c r="G151" s="14">
        <v>208.98</v>
      </c>
      <c r="H151" s="14">
        <v>1044.9</v>
      </c>
      <c r="I151" s="14" t="s">
        <v>17</v>
      </c>
      <c r="J151" s="14" t="s">
        <v>34</v>
      </c>
      <c r="K151" s="15"/>
      <c r="L151" s="16"/>
      <c r="M151" s="16"/>
      <c r="N151" s="15"/>
      <c r="O151" s="16"/>
      <c r="P151" s="16"/>
      <c r="Q151" s="15"/>
      <c r="R151" s="16"/>
      <c r="S151" s="16"/>
      <c r="T151" s="16"/>
      <c r="U151" s="16"/>
      <c r="V151" s="15" t="b">
        <f t="shared" ref="V151:X151" si="150">isnumber(F151)</f>
        <v>1</v>
      </c>
      <c r="W151" s="15" t="b">
        <f t="shared" si="150"/>
        <v>1</v>
      </c>
      <c r="X151" s="15" t="b">
        <f t="shared" si="150"/>
        <v>1</v>
      </c>
    </row>
    <row r="152">
      <c r="A152" s="5">
        <v>45696.0</v>
      </c>
      <c r="B152" s="6" t="s">
        <v>216</v>
      </c>
      <c r="C152" s="6" t="s">
        <v>68</v>
      </c>
      <c r="D152" s="6" t="s">
        <v>28</v>
      </c>
      <c r="E152" s="6" t="s">
        <v>79</v>
      </c>
      <c r="F152" s="6">
        <v>1.0</v>
      </c>
      <c r="G152" s="6">
        <v>138.6</v>
      </c>
      <c r="H152" s="6">
        <v>138.6</v>
      </c>
      <c r="I152" s="6" t="s">
        <v>24</v>
      </c>
      <c r="J152" s="6" t="s">
        <v>18</v>
      </c>
      <c r="L152" s="3"/>
      <c r="M152" s="3"/>
      <c r="O152" s="3"/>
      <c r="P152" s="3"/>
      <c r="R152" s="3"/>
      <c r="S152" s="3"/>
      <c r="T152" s="3"/>
      <c r="U152" s="3"/>
      <c r="V152" s="8" t="b">
        <f t="shared" ref="V152:X152" si="151">isnumber(F152)</f>
        <v>1</v>
      </c>
      <c r="W152" s="8" t="b">
        <f t="shared" si="151"/>
        <v>1</v>
      </c>
      <c r="X152" s="8" t="b">
        <f t="shared" si="151"/>
        <v>1</v>
      </c>
    </row>
    <row r="153">
      <c r="A153" s="5">
        <v>45561.0</v>
      </c>
      <c r="B153" s="6" t="s">
        <v>217</v>
      </c>
      <c r="C153" s="6" t="s">
        <v>73</v>
      </c>
      <c r="D153" s="6" t="s">
        <v>22</v>
      </c>
      <c r="E153" s="6" t="s">
        <v>88</v>
      </c>
      <c r="F153" s="6">
        <v>2.0</v>
      </c>
      <c r="G153" s="6">
        <v>132.07</v>
      </c>
      <c r="H153" s="6">
        <v>264.14</v>
      </c>
      <c r="I153" s="6" t="s">
        <v>24</v>
      </c>
      <c r="J153" s="6" t="s">
        <v>18</v>
      </c>
      <c r="L153" s="3"/>
      <c r="M153" s="3"/>
      <c r="O153" s="3"/>
      <c r="P153" s="3"/>
      <c r="R153" s="3"/>
      <c r="S153" s="3"/>
      <c r="T153" s="3"/>
      <c r="U153" s="3"/>
      <c r="V153" s="8" t="b">
        <f t="shared" ref="V153:X153" si="152">isnumber(F153)</f>
        <v>1</v>
      </c>
      <c r="W153" s="8" t="b">
        <f t="shared" si="152"/>
        <v>1</v>
      </c>
      <c r="X153" s="8" t="b">
        <f t="shared" si="152"/>
        <v>1</v>
      </c>
    </row>
    <row r="154">
      <c r="A154" s="5">
        <v>45651.0</v>
      </c>
      <c r="B154" s="6" t="s">
        <v>218</v>
      </c>
      <c r="C154" s="6" t="s">
        <v>40</v>
      </c>
      <c r="D154" s="6" t="s">
        <v>28</v>
      </c>
      <c r="E154" s="6" t="s">
        <v>79</v>
      </c>
      <c r="F154" s="6">
        <v>1.0</v>
      </c>
      <c r="G154" s="6">
        <v>490.86</v>
      </c>
      <c r="H154" s="6">
        <v>490.86</v>
      </c>
      <c r="I154" s="6" t="s">
        <v>38</v>
      </c>
      <c r="J154" s="6" t="s">
        <v>43</v>
      </c>
      <c r="L154" s="3"/>
      <c r="M154" s="3"/>
      <c r="O154" s="3"/>
      <c r="P154" s="3"/>
      <c r="R154" s="3"/>
      <c r="S154" s="3"/>
      <c r="T154" s="3"/>
      <c r="U154" s="3"/>
      <c r="V154" s="8" t="b">
        <f t="shared" ref="V154:X154" si="153">isnumber(F154)</f>
        <v>1</v>
      </c>
      <c r="W154" s="8" t="b">
        <f t="shared" si="153"/>
        <v>1</v>
      </c>
      <c r="X154" s="8" t="b">
        <f t="shared" si="153"/>
        <v>1</v>
      </c>
    </row>
    <row r="155">
      <c r="A155" s="5">
        <v>45656.0</v>
      </c>
      <c r="B155" s="6" t="s">
        <v>219</v>
      </c>
      <c r="C155" s="6" t="s">
        <v>14</v>
      </c>
      <c r="D155" s="6" t="s">
        <v>22</v>
      </c>
      <c r="E155" s="6" t="s">
        <v>94</v>
      </c>
      <c r="F155" s="6">
        <v>3.0</v>
      </c>
      <c r="G155" s="6">
        <v>137.37</v>
      </c>
      <c r="H155" s="6">
        <v>412.11</v>
      </c>
      <c r="I155" s="6" t="s">
        <v>17</v>
      </c>
      <c r="J155" s="6" t="s">
        <v>18</v>
      </c>
      <c r="L155" s="3"/>
      <c r="M155" s="3"/>
      <c r="O155" s="3"/>
      <c r="P155" s="3"/>
      <c r="R155" s="3"/>
      <c r="S155" s="3"/>
      <c r="T155" s="3"/>
      <c r="U155" s="3"/>
      <c r="V155" s="8" t="b">
        <f t="shared" ref="V155:X155" si="154">isnumber(F155)</f>
        <v>1</v>
      </c>
      <c r="W155" s="8" t="b">
        <f t="shared" si="154"/>
        <v>1</v>
      </c>
      <c r="X155" s="8" t="b">
        <f t="shared" si="154"/>
        <v>1</v>
      </c>
    </row>
    <row r="156">
      <c r="A156" s="13">
        <v>45646.0</v>
      </c>
      <c r="B156" s="14" t="s">
        <v>220</v>
      </c>
      <c r="C156" s="14" t="s">
        <v>53</v>
      </c>
      <c r="D156" s="14" t="s">
        <v>15</v>
      </c>
      <c r="E156" s="14" t="s">
        <v>16</v>
      </c>
      <c r="F156" s="14">
        <v>3.0</v>
      </c>
      <c r="G156" s="14">
        <v>339.5</v>
      </c>
      <c r="H156" s="14">
        <v>1018.5</v>
      </c>
      <c r="I156" s="14" t="s">
        <v>17</v>
      </c>
      <c r="J156" s="14" t="s">
        <v>34</v>
      </c>
      <c r="K156" s="15"/>
      <c r="L156" s="16"/>
      <c r="M156" s="16"/>
      <c r="N156" s="15"/>
      <c r="O156" s="16"/>
      <c r="P156" s="16"/>
      <c r="Q156" s="15"/>
      <c r="R156" s="16"/>
      <c r="S156" s="16"/>
      <c r="T156" s="16"/>
      <c r="U156" s="16"/>
      <c r="V156" s="15" t="b">
        <f t="shared" ref="V156:X156" si="155">isnumber(F156)</f>
        <v>1</v>
      </c>
      <c r="W156" s="15" t="b">
        <f t="shared" si="155"/>
        <v>1</v>
      </c>
      <c r="X156" s="15" t="b">
        <f t="shared" si="155"/>
        <v>1</v>
      </c>
    </row>
    <row r="157">
      <c r="A157" s="5">
        <v>45706.0</v>
      </c>
      <c r="B157" s="6" t="s">
        <v>221</v>
      </c>
      <c r="C157" s="6" t="s">
        <v>14</v>
      </c>
      <c r="D157" s="6" t="s">
        <v>28</v>
      </c>
      <c r="E157" s="6" t="s">
        <v>74</v>
      </c>
      <c r="F157" s="6">
        <v>2.0</v>
      </c>
      <c r="G157" s="6">
        <v>386.59</v>
      </c>
      <c r="H157" s="6">
        <v>773.18</v>
      </c>
      <c r="I157" s="6" t="s">
        <v>38</v>
      </c>
      <c r="J157" s="6" t="s">
        <v>18</v>
      </c>
      <c r="L157" s="3"/>
      <c r="M157" s="3"/>
      <c r="O157" s="3"/>
      <c r="P157" s="3"/>
      <c r="R157" s="3"/>
      <c r="S157" s="3"/>
      <c r="T157" s="3"/>
      <c r="U157" s="3"/>
      <c r="V157" s="8" t="b">
        <f t="shared" ref="V157:X157" si="156">isnumber(F157)</f>
        <v>1</v>
      </c>
      <c r="W157" s="8" t="b">
        <f t="shared" si="156"/>
        <v>1</v>
      </c>
      <c r="X157" s="8" t="b">
        <f t="shared" si="156"/>
        <v>1</v>
      </c>
    </row>
    <row r="158">
      <c r="A158" s="5">
        <v>45567.0</v>
      </c>
      <c r="B158" s="6" t="s">
        <v>222</v>
      </c>
      <c r="C158" s="6" t="s">
        <v>21</v>
      </c>
      <c r="D158" s="6" t="s">
        <v>28</v>
      </c>
      <c r="E158" s="6" t="s">
        <v>37</v>
      </c>
      <c r="F158" s="6">
        <v>3.0</v>
      </c>
      <c r="G158" s="6">
        <v>158.59</v>
      </c>
      <c r="H158" s="6">
        <v>475.77</v>
      </c>
      <c r="I158" s="6" t="s">
        <v>17</v>
      </c>
      <c r="J158" s="6" t="s">
        <v>18</v>
      </c>
      <c r="L158" s="3"/>
      <c r="M158" s="3"/>
      <c r="O158" s="3"/>
      <c r="P158" s="3"/>
      <c r="R158" s="3"/>
      <c r="S158" s="3"/>
      <c r="T158" s="3"/>
      <c r="U158" s="3"/>
      <c r="V158" s="8" t="b">
        <f t="shared" ref="V158:X158" si="157">isnumber(F158)</f>
        <v>1</v>
      </c>
      <c r="W158" s="8" t="b">
        <f t="shared" si="157"/>
        <v>1</v>
      </c>
      <c r="X158" s="8" t="b">
        <f t="shared" si="157"/>
        <v>1</v>
      </c>
    </row>
    <row r="159">
      <c r="A159" s="5">
        <v>45590.0</v>
      </c>
      <c r="B159" s="6" t="s">
        <v>223</v>
      </c>
      <c r="C159" s="6" t="s">
        <v>32</v>
      </c>
      <c r="D159" s="6" t="s">
        <v>28</v>
      </c>
      <c r="E159" s="6" t="s">
        <v>29</v>
      </c>
      <c r="F159" s="6">
        <v>3.0</v>
      </c>
      <c r="G159" s="6">
        <v>126.44</v>
      </c>
      <c r="H159" s="6">
        <v>379.32</v>
      </c>
      <c r="I159" s="6" t="s">
        <v>17</v>
      </c>
      <c r="J159" s="6" t="s">
        <v>18</v>
      </c>
      <c r="L159" s="3"/>
      <c r="M159" s="3"/>
      <c r="O159" s="3"/>
      <c r="P159" s="3"/>
      <c r="R159" s="3"/>
      <c r="S159" s="3"/>
      <c r="T159" s="3"/>
      <c r="U159" s="3"/>
      <c r="V159" s="8" t="b">
        <f t="shared" ref="V159:X159" si="158">isnumber(F159)</f>
        <v>1</v>
      </c>
      <c r="W159" s="8" t="b">
        <f t="shared" si="158"/>
        <v>1</v>
      </c>
      <c r="X159" s="8" t="b">
        <f t="shared" si="158"/>
        <v>1</v>
      </c>
    </row>
    <row r="160">
      <c r="A160" s="5">
        <v>45711.0</v>
      </c>
      <c r="B160" s="6" t="s">
        <v>224</v>
      </c>
      <c r="C160" s="6" t="s">
        <v>73</v>
      </c>
      <c r="D160" s="6" t="s">
        <v>22</v>
      </c>
      <c r="E160" s="6" t="s">
        <v>88</v>
      </c>
      <c r="F160" s="6">
        <v>5.0</v>
      </c>
      <c r="G160" s="6">
        <v>278.15</v>
      </c>
      <c r="H160" s="6">
        <v>1390.75</v>
      </c>
      <c r="I160" s="6" t="s">
        <v>24</v>
      </c>
      <c r="J160" s="6" t="s">
        <v>18</v>
      </c>
      <c r="L160" s="3"/>
      <c r="M160" s="3"/>
      <c r="O160" s="3"/>
      <c r="P160" s="3"/>
      <c r="R160" s="3"/>
      <c r="S160" s="3"/>
      <c r="T160" s="3"/>
      <c r="U160" s="3"/>
      <c r="V160" s="8" t="b">
        <f t="shared" ref="V160:X160" si="159">isnumber(F160)</f>
        <v>1</v>
      </c>
      <c r="W160" s="8" t="b">
        <f t="shared" si="159"/>
        <v>1</v>
      </c>
      <c r="X160" s="8" t="b">
        <f t="shared" si="159"/>
        <v>1</v>
      </c>
    </row>
    <row r="161">
      <c r="A161" s="5">
        <v>45577.0</v>
      </c>
      <c r="B161" s="6" t="s">
        <v>225</v>
      </c>
      <c r="C161" s="6" t="s">
        <v>21</v>
      </c>
      <c r="D161" s="6" t="s">
        <v>41</v>
      </c>
      <c r="E161" s="6" t="s">
        <v>90</v>
      </c>
      <c r="F161" s="6">
        <v>1.0</v>
      </c>
      <c r="G161" s="6">
        <v>434.78</v>
      </c>
      <c r="H161" s="6">
        <v>434.78</v>
      </c>
      <c r="I161" s="6" t="s">
        <v>38</v>
      </c>
      <c r="J161" s="6" t="s">
        <v>18</v>
      </c>
      <c r="L161" s="3"/>
      <c r="M161" s="3"/>
      <c r="O161" s="3"/>
      <c r="P161" s="3"/>
      <c r="R161" s="3"/>
      <c r="S161" s="3"/>
      <c r="T161" s="3"/>
      <c r="U161" s="3"/>
      <c r="V161" s="8" t="b">
        <f t="shared" ref="V161:X161" si="160">isnumber(F161)</f>
        <v>1</v>
      </c>
      <c r="W161" s="8" t="b">
        <f t="shared" si="160"/>
        <v>1</v>
      </c>
      <c r="X161" s="8" t="b">
        <f t="shared" si="160"/>
        <v>1</v>
      </c>
    </row>
    <row r="162">
      <c r="A162" s="5">
        <v>45565.0</v>
      </c>
      <c r="B162" s="6" t="s">
        <v>226</v>
      </c>
      <c r="C162" s="6" t="s">
        <v>64</v>
      </c>
      <c r="D162" s="6" t="s">
        <v>22</v>
      </c>
      <c r="E162" s="6" t="s">
        <v>88</v>
      </c>
      <c r="F162" s="6">
        <v>4.0</v>
      </c>
      <c r="G162" s="6">
        <v>61.94</v>
      </c>
      <c r="H162" s="6">
        <v>247.76</v>
      </c>
      <c r="I162" s="6" t="s">
        <v>38</v>
      </c>
      <c r="J162" s="6" t="s">
        <v>43</v>
      </c>
      <c r="L162" s="3"/>
      <c r="M162" s="3"/>
      <c r="O162" s="3"/>
      <c r="P162" s="3"/>
      <c r="R162" s="3"/>
      <c r="S162" s="3"/>
      <c r="T162" s="3"/>
      <c r="U162" s="3"/>
      <c r="V162" s="8" t="b">
        <f t="shared" ref="V162:X162" si="161">isnumber(F162)</f>
        <v>1</v>
      </c>
      <c r="W162" s="8" t="b">
        <f t="shared" si="161"/>
        <v>1</v>
      </c>
      <c r="X162" s="8" t="b">
        <f t="shared" si="161"/>
        <v>1</v>
      </c>
    </row>
    <row r="163">
      <c r="A163" s="5">
        <v>45650.0</v>
      </c>
      <c r="B163" s="6" t="s">
        <v>227</v>
      </c>
      <c r="C163" s="6" t="s">
        <v>73</v>
      </c>
      <c r="D163" s="6" t="s">
        <v>28</v>
      </c>
      <c r="E163" s="6" t="s">
        <v>74</v>
      </c>
      <c r="F163" s="6">
        <v>3.0</v>
      </c>
      <c r="G163" s="6">
        <v>110.13</v>
      </c>
      <c r="H163" s="6">
        <v>330.39</v>
      </c>
      <c r="I163" s="6" t="s">
        <v>24</v>
      </c>
      <c r="J163" s="6" t="s">
        <v>18</v>
      </c>
      <c r="L163" s="3"/>
      <c r="M163" s="3"/>
      <c r="O163" s="3"/>
      <c r="P163" s="3"/>
      <c r="R163" s="3"/>
      <c r="S163" s="3"/>
      <c r="T163" s="3"/>
      <c r="U163" s="3"/>
      <c r="V163" s="8" t="b">
        <f t="shared" ref="V163:X163" si="162">isnumber(F163)</f>
        <v>1</v>
      </c>
      <c r="W163" s="8" t="b">
        <f t="shared" si="162"/>
        <v>1</v>
      </c>
      <c r="X163" s="8" t="b">
        <f t="shared" si="162"/>
        <v>1</v>
      </c>
    </row>
    <row r="164">
      <c r="A164" s="5">
        <v>45615.0</v>
      </c>
      <c r="B164" s="6" t="s">
        <v>228</v>
      </c>
      <c r="C164" s="6" t="s">
        <v>40</v>
      </c>
      <c r="D164" s="6" t="s">
        <v>41</v>
      </c>
      <c r="E164" s="6" t="s">
        <v>42</v>
      </c>
      <c r="F164" s="6">
        <v>2.0</v>
      </c>
      <c r="G164" s="6">
        <v>251.81</v>
      </c>
      <c r="H164" s="6">
        <v>503.62</v>
      </c>
      <c r="I164" s="6" t="s">
        <v>17</v>
      </c>
      <c r="J164" s="6" t="s">
        <v>18</v>
      </c>
      <c r="L164" s="3"/>
      <c r="M164" s="3"/>
      <c r="O164" s="3"/>
      <c r="P164" s="3"/>
      <c r="R164" s="3"/>
      <c r="S164" s="3"/>
      <c r="T164" s="3"/>
      <c r="U164" s="3"/>
      <c r="V164" s="8" t="b">
        <f t="shared" ref="V164:X164" si="163">isnumber(F164)</f>
        <v>1</v>
      </c>
      <c r="W164" s="8" t="b">
        <f t="shared" si="163"/>
        <v>1</v>
      </c>
      <c r="X164" s="8" t="b">
        <f t="shared" si="163"/>
        <v>1</v>
      </c>
    </row>
    <row r="165">
      <c r="A165" s="5">
        <v>45692.0</v>
      </c>
      <c r="B165" s="6" t="s">
        <v>229</v>
      </c>
      <c r="C165" s="6" t="s">
        <v>73</v>
      </c>
      <c r="D165" s="6" t="s">
        <v>22</v>
      </c>
      <c r="E165" s="6" t="s">
        <v>94</v>
      </c>
      <c r="F165" s="6">
        <v>1.0</v>
      </c>
      <c r="G165" s="6">
        <v>371.02</v>
      </c>
      <c r="H165" s="6">
        <v>371.02</v>
      </c>
      <c r="I165" s="6" t="s">
        <v>24</v>
      </c>
      <c r="J165" s="6" t="s">
        <v>18</v>
      </c>
      <c r="L165" s="3"/>
      <c r="M165" s="3"/>
      <c r="O165" s="3"/>
      <c r="P165" s="3"/>
      <c r="R165" s="3"/>
      <c r="S165" s="3"/>
      <c r="T165" s="3"/>
      <c r="U165" s="3"/>
      <c r="V165" s="8" t="b">
        <f t="shared" ref="V165:X165" si="164">isnumber(F165)</f>
        <v>1</v>
      </c>
      <c r="W165" s="8" t="b">
        <f t="shared" si="164"/>
        <v>1</v>
      </c>
      <c r="X165" s="8" t="b">
        <f t="shared" si="164"/>
        <v>1</v>
      </c>
    </row>
    <row r="166">
      <c r="A166" s="5">
        <v>45653.0</v>
      </c>
      <c r="B166" s="6" t="s">
        <v>230</v>
      </c>
      <c r="C166" s="6" t="s">
        <v>21</v>
      </c>
      <c r="D166" s="6" t="s">
        <v>22</v>
      </c>
      <c r="E166" s="6" t="s">
        <v>94</v>
      </c>
      <c r="F166" s="6">
        <v>3.0</v>
      </c>
      <c r="G166" s="6">
        <v>160.56</v>
      </c>
      <c r="H166" s="6">
        <v>481.68</v>
      </c>
      <c r="I166" s="6" t="s">
        <v>17</v>
      </c>
      <c r="J166" s="6" t="s">
        <v>18</v>
      </c>
      <c r="L166" s="3"/>
      <c r="M166" s="3"/>
      <c r="O166" s="3"/>
      <c r="P166" s="3"/>
      <c r="R166" s="3"/>
      <c r="S166" s="3"/>
      <c r="T166" s="3"/>
      <c r="U166" s="3"/>
      <c r="V166" s="8" t="b">
        <f t="shared" ref="V166:X166" si="165">isnumber(F166)</f>
        <v>1</v>
      </c>
      <c r="W166" s="8" t="b">
        <f t="shared" si="165"/>
        <v>1</v>
      </c>
      <c r="X166" s="8" t="b">
        <f t="shared" si="165"/>
        <v>1</v>
      </c>
    </row>
    <row r="167">
      <c r="A167" s="5">
        <v>45636.0</v>
      </c>
      <c r="B167" s="6" t="s">
        <v>231</v>
      </c>
      <c r="C167" s="6" t="s">
        <v>21</v>
      </c>
      <c r="D167" s="6" t="s">
        <v>28</v>
      </c>
      <c r="E167" s="6" t="s">
        <v>29</v>
      </c>
      <c r="F167" s="6">
        <v>5.0</v>
      </c>
      <c r="G167" s="6">
        <v>456.91</v>
      </c>
      <c r="H167" s="6">
        <v>2284.55</v>
      </c>
      <c r="I167" s="6" t="s">
        <v>38</v>
      </c>
      <c r="J167" s="6" t="s">
        <v>18</v>
      </c>
      <c r="L167" s="3"/>
      <c r="M167" s="3"/>
      <c r="O167" s="3"/>
      <c r="P167" s="3"/>
      <c r="R167" s="3"/>
      <c r="S167" s="3"/>
      <c r="T167" s="3"/>
      <c r="U167" s="3"/>
      <c r="V167" s="8" t="b">
        <f t="shared" ref="V167:X167" si="166">isnumber(F167)</f>
        <v>1</v>
      </c>
      <c r="W167" s="8" t="b">
        <f t="shared" si="166"/>
        <v>1</v>
      </c>
      <c r="X167" s="8" t="b">
        <f t="shared" si="166"/>
        <v>1</v>
      </c>
    </row>
    <row r="168">
      <c r="A168" s="5">
        <v>45638.0</v>
      </c>
      <c r="B168" s="6" t="s">
        <v>232</v>
      </c>
      <c r="C168" s="6" t="s">
        <v>68</v>
      </c>
      <c r="D168" s="6" t="s">
        <v>54</v>
      </c>
      <c r="E168" s="6" t="s">
        <v>98</v>
      </c>
      <c r="F168" s="6">
        <v>5.0</v>
      </c>
      <c r="G168" s="6">
        <v>280.63</v>
      </c>
      <c r="H168" s="6">
        <v>1403.15</v>
      </c>
      <c r="I168" s="6" t="s">
        <v>17</v>
      </c>
      <c r="J168" s="6" t="s">
        <v>18</v>
      </c>
      <c r="L168" s="3"/>
      <c r="M168" s="3"/>
      <c r="O168" s="3"/>
      <c r="P168" s="3"/>
      <c r="R168" s="3"/>
      <c r="S168" s="3"/>
      <c r="T168" s="3"/>
      <c r="U168" s="3"/>
      <c r="V168" s="8" t="b">
        <f t="shared" ref="V168:X168" si="167">isnumber(F168)</f>
        <v>1</v>
      </c>
      <c r="W168" s="8" t="b">
        <f t="shared" si="167"/>
        <v>1</v>
      </c>
      <c r="X168" s="8" t="b">
        <f t="shared" si="167"/>
        <v>1</v>
      </c>
    </row>
    <row r="169">
      <c r="A169" s="13">
        <v>45546.0</v>
      </c>
      <c r="B169" s="14" t="s">
        <v>233</v>
      </c>
      <c r="C169" s="14" t="s">
        <v>40</v>
      </c>
      <c r="D169" s="14" t="s">
        <v>41</v>
      </c>
      <c r="E169" s="14" t="s">
        <v>106</v>
      </c>
      <c r="F169" s="14">
        <v>3.0</v>
      </c>
      <c r="G169" s="14">
        <v>393.8</v>
      </c>
      <c r="H169" s="14">
        <v>1181.4</v>
      </c>
      <c r="I169" s="14" t="s">
        <v>24</v>
      </c>
      <c r="J169" s="14" t="s">
        <v>34</v>
      </c>
      <c r="K169" s="15"/>
      <c r="L169" s="16"/>
      <c r="M169" s="16"/>
      <c r="N169" s="15"/>
      <c r="O169" s="16"/>
      <c r="P169" s="16"/>
      <c r="Q169" s="15"/>
      <c r="R169" s="16"/>
      <c r="S169" s="16"/>
      <c r="T169" s="16"/>
      <c r="U169" s="16"/>
      <c r="V169" s="15" t="b">
        <f t="shared" ref="V169:X169" si="168">isnumber(F169)</f>
        <v>1</v>
      </c>
      <c r="W169" s="15" t="b">
        <f t="shared" si="168"/>
        <v>1</v>
      </c>
      <c r="X169" s="15" t="b">
        <f t="shared" si="168"/>
        <v>1</v>
      </c>
    </row>
    <row r="170">
      <c r="A170" s="5">
        <v>45634.0</v>
      </c>
      <c r="B170" s="6" t="s">
        <v>234</v>
      </c>
      <c r="C170" s="6" t="s">
        <v>68</v>
      </c>
      <c r="D170" s="6" t="s">
        <v>28</v>
      </c>
      <c r="E170" s="6" t="s">
        <v>74</v>
      </c>
      <c r="F170" s="6">
        <v>2.0</v>
      </c>
      <c r="G170" s="6">
        <v>448.96</v>
      </c>
      <c r="H170" s="6">
        <v>897.92</v>
      </c>
      <c r="I170" s="6" t="s">
        <v>38</v>
      </c>
      <c r="J170" s="6" t="s">
        <v>18</v>
      </c>
      <c r="L170" s="3"/>
      <c r="M170" s="3"/>
      <c r="O170" s="3"/>
      <c r="P170" s="3"/>
      <c r="R170" s="3"/>
      <c r="S170" s="3"/>
      <c r="T170" s="3"/>
      <c r="U170" s="3"/>
      <c r="V170" s="8" t="b">
        <f t="shared" ref="V170:X170" si="169">isnumber(F170)</f>
        <v>1</v>
      </c>
      <c r="W170" s="8" t="b">
        <f t="shared" si="169"/>
        <v>1</v>
      </c>
      <c r="X170" s="8" t="b">
        <f t="shared" si="169"/>
        <v>1</v>
      </c>
    </row>
    <row r="171">
      <c r="A171" s="13">
        <v>45551.0</v>
      </c>
      <c r="B171" s="14" t="s">
        <v>235</v>
      </c>
      <c r="C171" s="14" t="s">
        <v>73</v>
      </c>
      <c r="D171" s="14" t="s">
        <v>54</v>
      </c>
      <c r="E171" s="14" t="s">
        <v>124</v>
      </c>
      <c r="F171" s="14">
        <v>5.0</v>
      </c>
      <c r="G171" s="14">
        <v>97.22</v>
      </c>
      <c r="H171" s="14">
        <v>486.1</v>
      </c>
      <c r="I171" s="14" t="s">
        <v>24</v>
      </c>
      <c r="J171" s="14" t="s">
        <v>34</v>
      </c>
      <c r="K171" s="15"/>
      <c r="L171" s="16"/>
      <c r="M171" s="16"/>
      <c r="N171" s="15"/>
      <c r="O171" s="16"/>
      <c r="P171" s="16"/>
      <c r="Q171" s="15"/>
      <c r="R171" s="16"/>
      <c r="S171" s="16"/>
      <c r="T171" s="16"/>
      <c r="U171" s="16"/>
      <c r="V171" s="15" t="b">
        <f t="shared" ref="V171:X171" si="170">isnumber(F171)</f>
        <v>1</v>
      </c>
      <c r="W171" s="15" t="b">
        <f t="shared" si="170"/>
        <v>1</v>
      </c>
      <c r="X171" s="15" t="b">
        <f t="shared" si="170"/>
        <v>1</v>
      </c>
    </row>
    <row r="172">
      <c r="A172" s="13">
        <v>45611.0</v>
      </c>
      <c r="B172" s="14" t="s">
        <v>236</v>
      </c>
      <c r="C172" s="14" t="s">
        <v>21</v>
      </c>
      <c r="D172" s="14" t="s">
        <v>28</v>
      </c>
      <c r="E172" s="14" t="s">
        <v>74</v>
      </c>
      <c r="F172" s="14">
        <v>2.0</v>
      </c>
      <c r="G172" s="14">
        <v>386.91</v>
      </c>
      <c r="H172" s="14">
        <v>773.82</v>
      </c>
      <c r="I172" s="14" t="s">
        <v>17</v>
      </c>
      <c r="J172" s="14" t="s">
        <v>34</v>
      </c>
      <c r="K172" s="15"/>
      <c r="L172" s="16"/>
      <c r="M172" s="16"/>
      <c r="N172" s="15"/>
      <c r="O172" s="16"/>
      <c r="P172" s="16"/>
      <c r="Q172" s="15"/>
      <c r="R172" s="16"/>
      <c r="S172" s="16"/>
      <c r="T172" s="16"/>
      <c r="U172" s="16"/>
      <c r="V172" s="15" t="b">
        <f t="shared" ref="V172:X172" si="171">isnumber(F172)</f>
        <v>1</v>
      </c>
      <c r="W172" s="15" t="b">
        <f t="shared" si="171"/>
        <v>1</v>
      </c>
      <c r="X172" s="15" t="b">
        <f t="shared" si="171"/>
        <v>1</v>
      </c>
    </row>
    <row r="173">
      <c r="A173" s="5">
        <v>45540.0</v>
      </c>
      <c r="B173" s="6" t="s">
        <v>237</v>
      </c>
      <c r="C173" s="6" t="s">
        <v>32</v>
      </c>
      <c r="D173" s="6" t="s">
        <v>15</v>
      </c>
      <c r="E173" s="6" t="s">
        <v>33</v>
      </c>
      <c r="F173" s="6">
        <v>4.0</v>
      </c>
      <c r="G173" s="6">
        <v>352.34</v>
      </c>
      <c r="H173" s="6">
        <v>1409.36</v>
      </c>
      <c r="I173" s="6" t="s">
        <v>24</v>
      </c>
      <c r="J173" s="6" t="s">
        <v>18</v>
      </c>
      <c r="L173" s="3"/>
      <c r="M173" s="3"/>
      <c r="O173" s="3"/>
      <c r="P173" s="3"/>
      <c r="R173" s="3"/>
      <c r="S173" s="3"/>
      <c r="T173" s="3"/>
      <c r="U173" s="3"/>
      <c r="V173" s="8" t="b">
        <f t="shared" ref="V173:X173" si="172">isnumber(F173)</f>
        <v>1</v>
      </c>
      <c r="W173" s="8" t="b">
        <f t="shared" si="172"/>
        <v>1</v>
      </c>
      <c r="X173" s="8" t="b">
        <f t="shared" si="172"/>
        <v>1</v>
      </c>
    </row>
    <row r="174">
      <c r="A174" s="5">
        <v>45597.0</v>
      </c>
      <c r="B174" s="6" t="s">
        <v>238</v>
      </c>
      <c r="C174" s="6" t="s">
        <v>73</v>
      </c>
      <c r="D174" s="6" t="s">
        <v>41</v>
      </c>
      <c r="E174" s="6" t="s">
        <v>42</v>
      </c>
      <c r="F174" s="6">
        <v>3.0</v>
      </c>
      <c r="G174" s="6">
        <v>463.52</v>
      </c>
      <c r="H174" s="6">
        <v>1390.56</v>
      </c>
      <c r="I174" s="6" t="s">
        <v>17</v>
      </c>
      <c r="J174" s="6" t="s">
        <v>18</v>
      </c>
      <c r="L174" s="3"/>
      <c r="M174" s="3"/>
      <c r="O174" s="3"/>
      <c r="P174" s="3"/>
      <c r="R174" s="3"/>
      <c r="S174" s="3"/>
      <c r="T174" s="3"/>
      <c r="U174" s="3"/>
      <c r="V174" s="8" t="b">
        <f t="shared" ref="V174:X174" si="173">isnumber(F174)</f>
        <v>1</v>
      </c>
      <c r="W174" s="8" t="b">
        <f t="shared" si="173"/>
        <v>1</v>
      </c>
      <c r="X174" s="8" t="b">
        <f t="shared" si="173"/>
        <v>1</v>
      </c>
    </row>
    <row r="175">
      <c r="A175" s="5">
        <v>45598.0</v>
      </c>
      <c r="B175" s="6" t="s">
        <v>239</v>
      </c>
      <c r="C175" s="6" t="s">
        <v>40</v>
      </c>
      <c r="D175" s="6" t="s">
        <v>15</v>
      </c>
      <c r="E175" s="6" t="s">
        <v>33</v>
      </c>
      <c r="F175" s="6">
        <v>3.0</v>
      </c>
      <c r="G175" s="6">
        <v>317.22</v>
      </c>
      <c r="H175" s="6">
        <v>951.66</v>
      </c>
      <c r="I175" s="6" t="s">
        <v>17</v>
      </c>
      <c r="J175" s="6" t="s">
        <v>18</v>
      </c>
      <c r="L175" s="3"/>
      <c r="M175" s="3"/>
      <c r="O175" s="3"/>
      <c r="P175" s="3"/>
      <c r="R175" s="3"/>
      <c r="S175" s="3"/>
      <c r="T175" s="3"/>
      <c r="U175" s="3"/>
      <c r="V175" s="8" t="b">
        <f t="shared" ref="V175:X175" si="174">isnumber(F175)</f>
        <v>1</v>
      </c>
      <c r="W175" s="8" t="b">
        <f t="shared" si="174"/>
        <v>1</v>
      </c>
      <c r="X175" s="8" t="b">
        <f t="shared" si="174"/>
        <v>1</v>
      </c>
    </row>
    <row r="176">
      <c r="A176" s="5">
        <v>45688.0</v>
      </c>
      <c r="B176" s="6" t="s">
        <v>240</v>
      </c>
      <c r="C176" s="6" t="s">
        <v>14</v>
      </c>
      <c r="D176" s="6" t="s">
        <v>41</v>
      </c>
      <c r="E176" s="6" t="s">
        <v>42</v>
      </c>
      <c r="F176" s="6">
        <v>4.0</v>
      </c>
      <c r="G176" s="6">
        <v>312.85</v>
      </c>
      <c r="H176" s="6">
        <v>1251.4</v>
      </c>
      <c r="I176" s="6" t="s">
        <v>17</v>
      </c>
      <c r="J176" s="6" t="s">
        <v>18</v>
      </c>
      <c r="L176" s="3"/>
      <c r="M176" s="3"/>
      <c r="O176" s="3"/>
      <c r="P176" s="3"/>
      <c r="R176" s="3"/>
      <c r="S176" s="3"/>
      <c r="T176" s="3"/>
      <c r="U176" s="3"/>
      <c r="V176" s="8" t="b">
        <f t="shared" ref="V176:X176" si="175">isnumber(F176)</f>
        <v>1</v>
      </c>
      <c r="W176" s="8" t="b">
        <f t="shared" si="175"/>
        <v>1</v>
      </c>
      <c r="X176" s="8" t="b">
        <f t="shared" si="175"/>
        <v>1</v>
      </c>
    </row>
    <row r="177">
      <c r="A177" s="5">
        <v>45692.0</v>
      </c>
      <c r="B177" s="6" t="s">
        <v>241</v>
      </c>
      <c r="C177" s="6" t="s">
        <v>68</v>
      </c>
      <c r="D177" s="6" t="s">
        <v>28</v>
      </c>
      <c r="E177" s="6" t="s">
        <v>37</v>
      </c>
      <c r="F177" s="6">
        <v>5.0</v>
      </c>
      <c r="G177" s="6">
        <v>492.95</v>
      </c>
      <c r="H177" s="6">
        <v>2464.75</v>
      </c>
      <c r="I177" s="6" t="s">
        <v>17</v>
      </c>
      <c r="J177" s="6" t="s">
        <v>18</v>
      </c>
      <c r="L177" s="3"/>
      <c r="M177" s="3"/>
      <c r="O177" s="3"/>
      <c r="P177" s="3"/>
      <c r="R177" s="3"/>
      <c r="S177" s="3"/>
      <c r="T177" s="3"/>
      <c r="U177" s="3"/>
      <c r="V177" s="8" t="b">
        <f t="shared" ref="V177:X177" si="176">isnumber(F177)</f>
        <v>1</v>
      </c>
      <c r="W177" s="8" t="b">
        <f t="shared" si="176"/>
        <v>1</v>
      </c>
      <c r="X177" s="8" t="b">
        <f t="shared" si="176"/>
        <v>1</v>
      </c>
    </row>
    <row r="178">
      <c r="A178" s="5">
        <v>45694.0</v>
      </c>
      <c r="B178" s="6" t="s">
        <v>242</v>
      </c>
      <c r="C178" s="6" t="s">
        <v>14</v>
      </c>
      <c r="D178" s="6" t="s">
        <v>28</v>
      </c>
      <c r="E178" s="6" t="s">
        <v>74</v>
      </c>
      <c r="F178" s="6">
        <v>5.0</v>
      </c>
      <c r="G178" s="6">
        <v>91.1</v>
      </c>
      <c r="H178" s="6">
        <v>455.5</v>
      </c>
      <c r="I178" s="6" t="s">
        <v>24</v>
      </c>
      <c r="J178" s="6" t="s">
        <v>18</v>
      </c>
      <c r="L178" s="3"/>
      <c r="M178" s="3"/>
      <c r="O178" s="3"/>
      <c r="P178" s="3"/>
      <c r="R178" s="3"/>
      <c r="S178" s="3"/>
      <c r="T178" s="3"/>
      <c r="U178" s="3"/>
      <c r="V178" s="8" t="b">
        <f t="shared" ref="V178:X178" si="177">isnumber(F178)</f>
        <v>1</v>
      </c>
      <c r="W178" s="8" t="b">
        <f t="shared" si="177"/>
        <v>1</v>
      </c>
      <c r="X178" s="8" t="b">
        <f t="shared" si="177"/>
        <v>1</v>
      </c>
    </row>
    <row r="179">
      <c r="A179" s="5">
        <v>45561.0</v>
      </c>
      <c r="B179" s="6" t="s">
        <v>243</v>
      </c>
      <c r="C179" s="6" t="s">
        <v>36</v>
      </c>
      <c r="D179" s="6" t="s">
        <v>15</v>
      </c>
      <c r="E179" s="6" t="s">
        <v>16</v>
      </c>
      <c r="F179" s="6">
        <v>4.0</v>
      </c>
      <c r="G179" s="6">
        <v>212.19</v>
      </c>
      <c r="H179" s="6">
        <v>848.76</v>
      </c>
      <c r="I179" s="6" t="s">
        <v>17</v>
      </c>
      <c r="J179" s="6" t="s">
        <v>18</v>
      </c>
      <c r="L179" s="3"/>
      <c r="M179" s="3"/>
      <c r="O179" s="3"/>
      <c r="P179" s="3"/>
      <c r="R179" s="3"/>
      <c r="S179" s="3"/>
      <c r="T179" s="3"/>
      <c r="U179" s="3"/>
      <c r="V179" s="8" t="b">
        <f t="shared" ref="V179:X179" si="178">isnumber(F179)</f>
        <v>1</v>
      </c>
      <c r="W179" s="8" t="b">
        <f t="shared" si="178"/>
        <v>1</v>
      </c>
      <c r="X179" s="8" t="b">
        <f t="shared" si="178"/>
        <v>1</v>
      </c>
    </row>
    <row r="180">
      <c r="A180" s="13">
        <v>45636.0</v>
      </c>
      <c r="B180" s="14" t="s">
        <v>244</v>
      </c>
      <c r="C180" s="14" t="s">
        <v>36</v>
      </c>
      <c r="D180" s="14" t="s">
        <v>15</v>
      </c>
      <c r="E180" s="14" t="s">
        <v>16</v>
      </c>
      <c r="F180" s="14">
        <v>4.0</v>
      </c>
      <c r="G180" s="14">
        <v>19.68</v>
      </c>
      <c r="H180" s="14">
        <v>78.72</v>
      </c>
      <c r="I180" s="14" t="s">
        <v>38</v>
      </c>
      <c r="J180" s="14" t="s">
        <v>34</v>
      </c>
      <c r="K180" s="15"/>
      <c r="L180" s="16"/>
      <c r="M180" s="16"/>
      <c r="N180" s="15"/>
      <c r="O180" s="16"/>
      <c r="P180" s="16"/>
      <c r="Q180" s="15"/>
      <c r="R180" s="16"/>
      <c r="S180" s="16"/>
      <c r="T180" s="16"/>
      <c r="U180" s="16"/>
      <c r="V180" s="15" t="b">
        <f t="shared" ref="V180:X180" si="179">isnumber(F180)</f>
        <v>1</v>
      </c>
      <c r="W180" s="15" t="b">
        <f t="shared" si="179"/>
        <v>1</v>
      </c>
      <c r="X180" s="15" t="b">
        <f t="shared" si="179"/>
        <v>1</v>
      </c>
    </row>
    <row r="181">
      <c r="A181" s="5">
        <v>45674.0</v>
      </c>
      <c r="B181" s="6" t="s">
        <v>245</v>
      </c>
      <c r="C181" s="6" t="s">
        <v>21</v>
      </c>
      <c r="D181" s="6" t="s">
        <v>41</v>
      </c>
      <c r="E181" s="6" t="s">
        <v>106</v>
      </c>
      <c r="F181" s="6">
        <v>1.0</v>
      </c>
      <c r="G181" s="6">
        <v>275.09</v>
      </c>
      <c r="H181" s="6">
        <v>275.09</v>
      </c>
      <c r="I181" s="6" t="s">
        <v>38</v>
      </c>
      <c r="J181" s="6" t="s">
        <v>18</v>
      </c>
      <c r="L181" s="3"/>
      <c r="M181" s="3"/>
      <c r="O181" s="3"/>
      <c r="P181" s="3"/>
      <c r="R181" s="3"/>
      <c r="S181" s="3"/>
      <c r="T181" s="3"/>
      <c r="U181" s="3"/>
      <c r="V181" s="8" t="b">
        <f t="shared" ref="V181:X181" si="180">isnumber(F181)</f>
        <v>1</v>
      </c>
      <c r="W181" s="8" t="b">
        <f t="shared" si="180"/>
        <v>1</v>
      </c>
      <c r="X181" s="8" t="b">
        <f t="shared" si="180"/>
        <v>1</v>
      </c>
    </row>
    <row r="182">
      <c r="A182" s="5">
        <v>45548.0</v>
      </c>
      <c r="B182" s="6" t="s">
        <v>246</v>
      </c>
      <c r="C182" s="6" t="s">
        <v>53</v>
      </c>
      <c r="D182" s="6" t="s">
        <v>15</v>
      </c>
      <c r="E182" s="6" t="s">
        <v>33</v>
      </c>
      <c r="F182" s="6">
        <v>5.0</v>
      </c>
      <c r="G182" s="6">
        <v>123.49</v>
      </c>
      <c r="H182" s="6">
        <v>617.45</v>
      </c>
      <c r="I182" s="6" t="s">
        <v>17</v>
      </c>
      <c r="J182" s="6" t="s">
        <v>18</v>
      </c>
      <c r="L182" s="3"/>
      <c r="M182" s="3"/>
      <c r="O182" s="3"/>
      <c r="P182" s="3"/>
      <c r="R182" s="3"/>
      <c r="S182" s="3"/>
      <c r="T182" s="3"/>
      <c r="U182" s="3"/>
      <c r="V182" s="8" t="b">
        <f t="shared" ref="V182:X182" si="181">isnumber(F182)</f>
        <v>1</v>
      </c>
      <c r="W182" s="8" t="b">
        <f t="shared" si="181"/>
        <v>1</v>
      </c>
      <c r="X182" s="8" t="b">
        <f t="shared" si="181"/>
        <v>1</v>
      </c>
    </row>
    <row r="183">
      <c r="A183" s="5">
        <v>45624.0</v>
      </c>
      <c r="B183" s="6" t="s">
        <v>247</v>
      </c>
      <c r="C183" s="6" t="s">
        <v>36</v>
      </c>
      <c r="D183" s="6" t="s">
        <v>41</v>
      </c>
      <c r="E183" s="6" t="s">
        <v>46</v>
      </c>
      <c r="F183" s="6">
        <v>1.0</v>
      </c>
      <c r="G183" s="6">
        <v>256.02</v>
      </c>
      <c r="H183" s="6">
        <v>256.02</v>
      </c>
      <c r="I183" s="6" t="s">
        <v>24</v>
      </c>
      <c r="J183" s="6" t="s">
        <v>18</v>
      </c>
      <c r="L183" s="3"/>
      <c r="M183" s="3"/>
      <c r="O183" s="3"/>
      <c r="P183" s="3"/>
      <c r="R183" s="3"/>
      <c r="S183" s="3"/>
      <c r="T183" s="3"/>
      <c r="U183" s="3"/>
      <c r="V183" s="8" t="b">
        <f t="shared" ref="V183:X183" si="182">isnumber(F183)</f>
        <v>1</v>
      </c>
      <c r="W183" s="8" t="b">
        <f t="shared" si="182"/>
        <v>1</v>
      </c>
      <c r="X183" s="8" t="b">
        <f t="shared" si="182"/>
        <v>1</v>
      </c>
    </row>
    <row r="184">
      <c r="A184" s="5">
        <v>45710.0</v>
      </c>
      <c r="B184" s="6" t="s">
        <v>248</v>
      </c>
      <c r="C184" s="6" t="s">
        <v>53</v>
      </c>
      <c r="D184" s="6" t="s">
        <v>22</v>
      </c>
      <c r="E184" s="6" t="s">
        <v>94</v>
      </c>
      <c r="F184" s="6">
        <v>2.0</v>
      </c>
      <c r="G184" s="6">
        <v>196.06</v>
      </c>
      <c r="H184" s="6">
        <v>392.12</v>
      </c>
      <c r="I184" s="6" t="s">
        <v>17</v>
      </c>
      <c r="J184" s="6" t="s">
        <v>18</v>
      </c>
      <c r="L184" s="3"/>
      <c r="M184" s="3"/>
      <c r="O184" s="3"/>
      <c r="P184" s="3"/>
      <c r="R184" s="3"/>
      <c r="S184" s="3"/>
      <c r="T184" s="3"/>
      <c r="U184" s="3"/>
      <c r="V184" s="8" t="b">
        <f t="shared" ref="V184:X184" si="183">isnumber(F184)</f>
        <v>1</v>
      </c>
      <c r="W184" s="8" t="b">
        <f t="shared" si="183"/>
        <v>1</v>
      </c>
      <c r="X184" s="8" t="b">
        <f t="shared" si="183"/>
        <v>1</v>
      </c>
    </row>
    <row r="185">
      <c r="A185" s="5">
        <v>45654.0</v>
      </c>
      <c r="B185" s="6" t="s">
        <v>249</v>
      </c>
      <c r="C185" s="6" t="s">
        <v>53</v>
      </c>
      <c r="D185" s="6" t="s">
        <v>22</v>
      </c>
      <c r="E185" s="6" t="s">
        <v>129</v>
      </c>
      <c r="F185" s="6">
        <v>1.0</v>
      </c>
      <c r="G185" s="6">
        <v>117.75</v>
      </c>
      <c r="H185" s="6">
        <v>117.75</v>
      </c>
      <c r="I185" s="6" t="s">
        <v>17</v>
      </c>
      <c r="J185" s="6" t="s">
        <v>18</v>
      </c>
      <c r="L185" s="3"/>
      <c r="M185" s="3"/>
      <c r="O185" s="3"/>
      <c r="P185" s="3"/>
      <c r="R185" s="3"/>
      <c r="S185" s="3"/>
      <c r="T185" s="3"/>
      <c r="U185" s="3"/>
      <c r="V185" s="8" t="b">
        <f t="shared" ref="V185:X185" si="184">isnumber(F185)</f>
        <v>1</v>
      </c>
      <c r="W185" s="8" t="b">
        <f t="shared" si="184"/>
        <v>1</v>
      </c>
      <c r="X185" s="8" t="b">
        <f t="shared" si="184"/>
        <v>1</v>
      </c>
    </row>
    <row r="186">
      <c r="A186" s="13">
        <v>45615.0</v>
      </c>
      <c r="B186" s="14" t="s">
        <v>250</v>
      </c>
      <c r="C186" s="14" t="s">
        <v>49</v>
      </c>
      <c r="D186" s="14" t="s">
        <v>15</v>
      </c>
      <c r="E186" s="14" t="s">
        <v>83</v>
      </c>
      <c r="F186" s="14">
        <v>2.0</v>
      </c>
      <c r="G186" s="14">
        <v>59.49</v>
      </c>
      <c r="H186" s="14">
        <v>118.98</v>
      </c>
      <c r="I186" s="14" t="s">
        <v>38</v>
      </c>
      <c r="J186" s="14" t="s">
        <v>34</v>
      </c>
      <c r="K186" s="15"/>
      <c r="L186" s="16"/>
      <c r="M186" s="16"/>
      <c r="N186" s="15"/>
      <c r="O186" s="16"/>
      <c r="P186" s="16"/>
      <c r="Q186" s="15"/>
      <c r="R186" s="16"/>
      <c r="S186" s="16"/>
      <c r="T186" s="16"/>
      <c r="U186" s="16"/>
      <c r="V186" s="15" t="b">
        <f t="shared" ref="V186:X186" si="185">isnumber(F186)</f>
        <v>1</v>
      </c>
      <c r="W186" s="15" t="b">
        <f t="shared" si="185"/>
        <v>1</v>
      </c>
      <c r="X186" s="15" t="b">
        <f t="shared" si="185"/>
        <v>1</v>
      </c>
    </row>
    <row r="187">
      <c r="A187" s="5">
        <v>45645.0</v>
      </c>
      <c r="B187" s="6" t="s">
        <v>251</v>
      </c>
      <c r="C187" s="6" t="s">
        <v>53</v>
      </c>
      <c r="D187" s="6" t="s">
        <v>22</v>
      </c>
      <c r="E187" s="6" t="s">
        <v>23</v>
      </c>
      <c r="F187" s="6">
        <v>2.0</v>
      </c>
      <c r="G187" s="6">
        <v>185.12</v>
      </c>
      <c r="H187" s="6">
        <v>370.24</v>
      </c>
      <c r="I187" s="6" t="s">
        <v>17</v>
      </c>
      <c r="J187" s="6" t="s">
        <v>18</v>
      </c>
      <c r="L187" s="3"/>
      <c r="M187" s="3"/>
      <c r="O187" s="3"/>
      <c r="P187" s="3"/>
      <c r="R187" s="3"/>
      <c r="S187" s="3"/>
      <c r="T187" s="3"/>
      <c r="U187" s="3"/>
      <c r="V187" s="8" t="b">
        <f t="shared" ref="V187:X187" si="186">isnumber(F187)</f>
        <v>1</v>
      </c>
      <c r="W187" s="8" t="b">
        <f t="shared" si="186"/>
        <v>1</v>
      </c>
      <c r="X187" s="8" t="b">
        <f t="shared" si="186"/>
        <v>1</v>
      </c>
    </row>
    <row r="188">
      <c r="A188" s="5">
        <v>45673.0</v>
      </c>
      <c r="B188" s="6" t="s">
        <v>252</v>
      </c>
      <c r="C188" s="6" t="s">
        <v>49</v>
      </c>
      <c r="D188" s="6" t="s">
        <v>28</v>
      </c>
      <c r="E188" s="6" t="s">
        <v>74</v>
      </c>
      <c r="F188" s="6">
        <v>5.0</v>
      </c>
      <c r="G188" s="6">
        <v>270.86</v>
      </c>
      <c r="H188" s="6">
        <v>1354.3</v>
      </c>
      <c r="I188" s="6" t="s">
        <v>38</v>
      </c>
      <c r="J188" s="6" t="s">
        <v>18</v>
      </c>
      <c r="L188" s="3"/>
      <c r="M188" s="3"/>
      <c r="O188" s="3"/>
      <c r="P188" s="3"/>
      <c r="R188" s="3"/>
      <c r="S188" s="3"/>
      <c r="T188" s="3"/>
      <c r="U188" s="3"/>
      <c r="V188" s="8" t="b">
        <f t="shared" ref="V188:X188" si="187">isnumber(F188)</f>
        <v>1</v>
      </c>
      <c r="W188" s="8" t="b">
        <f t="shared" si="187"/>
        <v>1</v>
      </c>
      <c r="X188" s="8" t="b">
        <f t="shared" si="187"/>
        <v>1</v>
      </c>
    </row>
    <row r="189">
      <c r="A189" s="5">
        <v>45694.0</v>
      </c>
      <c r="B189" s="6" t="s">
        <v>253</v>
      </c>
      <c r="C189" s="6" t="s">
        <v>21</v>
      </c>
      <c r="D189" s="6" t="s">
        <v>41</v>
      </c>
      <c r="E189" s="6" t="s">
        <v>106</v>
      </c>
      <c r="F189" s="6">
        <v>5.0</v>
      </c>
      <c r="G189" s="6">
        <v>362.21</v>
      </c>
      <c r="H189" s="6">
        <v>1811.05</v>
      </c>
      <c r="I189" s="6" t="s">
        <v>17</v>
      </c>
      <c r="J189" s="6" t="s">
        <v>18</v>
      </c>
      <c r="L189" s="3"/>
      <c r="M189" s="3"/>
      <c r="O189" s="3"/>
      <c r="P189" s="3"/>
      <c r="R189" s="3"/>
      <c r="S189" s="3"/>
      <c r="T189" s="3"/>
      <c r="U189" s="3"/>
      <c r="V189" s="8" t="b">
        <f t="shared" ref="V189:X189" si="188">isnumber(F189)</f>
        <v>1</v>
      </c>
      <c r="W189" s="8" t="b">
        <f t="shared" si="188"/>
        <v>1</v>
      </c>
      <c r="X189" s="8" t="b">
        <f t="shared" si="188"/>
        <v>1</v>
      </c>
    </row>
    <row r="190">
      <c r="A190" s="5">
        <v>45591.0</v>
      </c>
      <c r="B190" s="6" t="s">
        <v>254</v>
      </c>
      <c r="C190" s="6" t="s">
        <v>68</v>
      </c>
      <c r="D190" s="6" t="s">
        <v>54</v>
      </c>
      <c r="E190" s="6" t="s">
        <v>55</v>
      </c>
      <c r="F190" s="6">
        <v>5.0</v>
      </c>
      <c r="G190" s="6">
        <v>476.78</v>
      </c>
      <c r="H190" s="6">
        <v>2383.9</v>
      </c>
      <c r="I190" s="6" t="s">
        <v>17</v>
      </c>
      <c r="J190" s="6" t="s">
        <v>18</v>
      </c>
      <c r="L190" s="3"/>
      <c r="M190" s="3"/>
      <c r="O190" s="3"/>
      <c r="P190" s="3"/>
      <c r="R190" s="3"/>
      <c r="S190" s="3"/>
      <c r="T190" s="3"/>
      <c r="U190" s="3"/>
      <c r="V190" s="8" t="b">
        <f t="shared" ref="V190:X190" si="189">isnumber(F190)</f>
        <v>1</v>
      </c>
      <c r="W190" s="8" t="b">
        <f t="shared" si="189"/>
        <v>1</v>
      </c>
      <c r="X190" s="8" t="b">
        <f t="shared" si="189"/>
        <v>1</v>
      </c>
    </row>
    <row r="191">
      <c r="A191" s="5">
        <v>45551.0</v>
      </c>
      <c r="B191" s="6" t="s">
        <v>255</v>
      </c>
      <c r="C191" s="6" t="s">
        <v>53</v>
      </c>
      <c r="D191" s="6" t="s">
        <v>15</v>
      </c>
      <c r="E191" s="6" t="s">
        <v>33</v>
      </c>
      <c r="F191" s="6">
        <v>2.0</v>
      </c>
      <c r="G191" s="6">
        <v>474.42</v>
      </c>
      <c r="H191" s="6">
        <v>948.84</v>
      </c>
      <c r="I191" s="6" t="s">
        <v>17</v>
      </c>
      <c r="J191" s="6" t="s">
        <v>18</v>
      </c>
      <c r="L191" s="3"/>
      <c r="M191" s="3"/>
      <c r="O191" s="3"/>
      <c r="P191" s="3"/>
      <c r="R191" s="3"/>
      <c r="S191" s="3"/>
      <c r="T191" s="3"/>
      <c r="U191" s="3"/>
      <c r="V191" s="8" t="b">
        <f t="shared" ref="V191:X191" si="190">isnumber(F191)</f>
        <v>1</v>
      </c>
      <c r="W191" s="8" t="b">
        <f t="shared" si="190"/>
        <v>1</v>
      </c>
      <c r="X191" s="8" t="b">
        <f t="shared" si="190"/>
        <v>1</v>
      </c>
    </row>
    <row r="192">
      <c r="A192" s="5">
        <v>45682.0</v>
      </c>
      <c r="B192" s="6" t="s">
        <v>256</v>
      </c>
      <c r="C192" s="6" t="s">
        <v>73</v>
      </c>
      <c r="D192" s="6" t="s">
        <v>15</v>
      </c>
      <c r="E192" s="6" t="s">
        <v>50</v>
      </c>
      <c r="F192" s="6">
        <v>2.0</v>
      </c>
      <c r="G192" s="6">
        <v>97.77</v>
      </c>
      <c r="H192" s="6">
        <v>195.54</v>
      </c>
      <c r="I192" s="6" t="s">
        <v>38</v>
      </c>
      <c r="J192" s="6" t="s">
        <v>18</v>
      </c>
      <c r="L192" s="3"/>
      <c r="M192" s="3"/>
      <c r="O192" s="3"/>
      <c r="P192" s="3"/>
      <c r="R192" s="3"/>
      <c r="S192" s="3"/>
      <c r="T192" s="3"/>
      <c r="U192" s="3"/>
      <c r="V192" s="8" t="b">
        <f t="shared" ref="V192:X192" si="191">isnumber(F192)</f>
        <v>1</v>
      </c>
      <c r="W192" s="8" t="b">
        <f t="shared" si="191"/>
        <v>1</v>
      </c>
      <c r="X192" s="8" t="b">
        <f t="shared" si="191"/>
        <v>1</v>
      </c>
    </row>
    <row r="193">
      <c r="A193" s="5">
        <v>45644.0</v>
      </c>
      <c r="B193" s="6" t="s">
        <v>257</v>
      </c>
      <c r="C193" s="6" t="s">
        <v>14</v>
      </c>
      <c r="D193" s="6" t="s">
        <v>15</v>
      </c>
      <c r="E193" s="6" t="s">
        <v>16</v>
      </c>
      <c r="F193" s="6">
        <v>1.0</v>
      </c>
      <c r="G193" s="6">
        <v>456.13</v>
      </c>
      <c r="H193" s="6">
        <v>456.13</v>
      </c>
      <c r="I193" s="6" t="s">
        <v>38</v>
      </c>
      <c r="J193" s="6" t="s">
        <v>18</v>
      </c>
      <c r="L193" s="3"/>
      <c r="M193" s="3"/>
      <c r="O193" s="3"/>
      <c r="P193" s="3"/>
      <c r="R193" s="3"/>
      <c r="S193" s="3"/>
      <c r="T193" s="3"/>
      <c r="U193" s="3"/>
      <c r="V193" s="8" t="b">
        <f t="shared" ref="V193:X193" si="192">isnumber(F193)</f>
        <v>1</v>
      </c>
      <c r="W193" s="8" t="b">
        <f t="shared" si="192"/>
        <v>1</v>
      </c>
      <c r="X193" s="8" t="b">
        <f t="shared" si="192"/>
        <v>1</v>
      </c>
    </row>
    <row r="194">
      <c r="A194" s="5">
        <v>45558.0</v>
      </c>
      <c r="B194" s="6" t="s">
        <v>258</v>
      </c>
      <c r="C194" s="6" t="s">
        <v>73</v>
      </c>
      <c r="D194" s="6" t="s">
        <v>41</v>
      </c>
      <c r="E194" s="6" t="s">
        <v>46</v>
      </c>
      <c r="F194" s="6">
        <v>1.0</v>
      </c>
      <c r="G194" s="6">
        <v>165.13</v>
      </c>
      <c r="H194" s="6">
        <v>165.13</v>
      </c>
      <c r="I194" s="6" t="s">
        <v>17</v>
      </c>
      <c r="J194" s="6" t="s">
        <v>43</v>
      </c>
      <c r="L194" s="3"/>
      <c r="M194" s="3"/>
      <c r="O194" s="3"/>
      <c r="P194" s="3"/>
      <c r="R194" s="3"/>
      <c r="S194" s="3"/>
      <c r="T194" s="3"/>
      <c r="U194" s="3"/>
      <c r="V194" s="8" t="b">
        <f t="shared" ref="V194:X194" si="193">isnumber(F194)</f>
        <v>1</v>
      </c>
      <c r="W194" s="8" t="b">
        <f t="shared" si="193"/>
        <v>1</v>
      </c>
      <c r="X194" s="8" t="b">
        <f t="shared" si="193"/>
        <v>1</v>
      </c>
    </row>
    <row r="195">
      <c r="A195" s="5">
        <v>45573.0</v>
      </c>
      <c r="B195" s="6" t="s">
        <v>259</v>
      </c>
      <c r="C195" s="6" t="s">
        <v>64</v>
      </c>
      <c r="D195" s="6" t="s">
        <v>54</v>
      </c>
      <c r="E195" s="6" t="s">
        <v>98</v>
      </c>
      <c r="F195" s="6">
        <v>4.0</v>
      </c>
      <c r="G195" s="6">
        <v>255.61</v>
      </c>
      <c r="H195" s="6">
        <v>1022.44</v>
      </c>
      <c r="I195" s="6" t="s">
        <v>24</v>
      </c>
      <c r="J195" s="6" t="s">
        <v>18</v>
      </c>
      <c r="L195" s="3"/>
      <c r="M195" s="3"/>
      <c r="O195" s="3"/>
      <c r="P195" s="3"/>
      <c r="R195" s="3"/>
      <c r="S195" s="3"/>
      <c r="T195" s="3"/>
      <c r="U195" s="3"/>
      <c r="V195" s="8" t="b">
        <f t="shared" ref="V195:X195" si="194">isnumber(F195)</f>
        <v>1</v>
      </c>
      <c r="W195" s="8" t="b">
        <f t="shared" si="194"/>
        <v>1</v>
      </c>
      <c r="X195" s="8" t="b">
        <f t="shared" si="194"/>
        <v>1</v>
      </c>
    </row>
    <row r="196">
      <c r="A196" s="5">
        <v>45695.0</v>
      </c>
      <c r="B196" s="6" t="s">
        <v>260</v>
      </c>
      <c r="C196" s="6" t="s">
        <v>68</v>
      </c>
      <c r="D196" s="6" t="s">
        <v>28</v>
      </c>
      <c r="E196" s="6" t="s">
        <v>37</v>
      </c>
      <c r="F196" s="6">
        <v>5.0</v>
      </c>
      <c r="G196" s="6">
        <v>64.38</v>
      </c>
      <c r="H196" s="6">
        <v>321.9</v>
      </c>
      <c r="I196" s="6" t="s">
        <v>38</v>
      </c>
      <c r="J196" s="6" t="s">
        <v>34</v>
      </c>
      <c r="L196" s="3"/>
      <c r="M196" s="3"/>
      <c r="O196" s="3"/>
      <c r="P196" s="3"/>
      <c r="R196" s="3"/>
      <c r="S196" s="3"/>
      <c r="T196" s="3"/>
      <c r="U196" s="3"/>
      <c r="V196" s="8" t="b">
        <f t="shared" ref="V196:X196" si="195">isnumber(F196)</f>
        <v>1</v>
      </c>
      <c r="W196" s="8" t="b">
        <f t="shared" si="195"/>
        <v>1</v>
      </c>
      <c r="X196" s="8" t="b">
        <f t="shared" si="195"/>
        <v>1</v>
      </c>
    </row>
    <row r="197">
      <c r="A197" s="5">
        <v>45588.0</v>
      </c>
      <c r="B197" s="6" t="s">
        <v>261</v>
      </c>
      <c r="C197" s="6" t="s">
        <v>53</v>
      </c>
      <c r="D197" s="6" t="s">
        <v>41</v>
      </c>
      <c r="E197" s="6" t="s">
        <v>90</v>
      </c>
      <c r="F197" s="6">
        <v>5.0</v>
      </c>
      <c r="G197" s="6">
        <v>197.1</v>
      </c>
      <c r="H197" s="6">
        <v>985.5</v>
      </c>
      <c r="I197" s="6" t="s">
        <v>17</v>
      </c>
      <c r="J197" s="6" t="s">
        <v>18</v>
      </c>
      <c r="L197" s="3"/>
      <c r="M197" s="3"/>
      <c r="O197" s="3"/>
      <c r="P197" s="3"/>
      <c r="R197" s="3"/>
      <c r="S197" s="3"/>
      <c r="T197" s="3"/>
      <c r="U197" s="3"/>
      <c r="V197" s="8" t="b">
        <f t="shared" ref="V197:X197" si="196">isnumber(F197)</f>
        <v>1</v>
      </c>
      <c r="W197" s="8" t="b">
        <f t="shared" si="196"/>
        <v>1</v>
      </c>
      <c r="X197" s="8" t="b">
        <f t="shared" si="196"/>
        <v>1</v>
      </c>
    </row>
    <row r="198">
      <c r="A198" s="5">
        <v>45584.0</v>
      </c>
      <c r="B198" s="6" t="s">
        <v>262</v>
      </c>
      <c r="C198" s="6" t="s">
        <v>73</v>
      </c>
      <c r="D198" s="6" t="s">
        <v>54</v>
      </c>
      <c r="E198" s="6" t="s">
        <v>124</v>
      </c>
      <c r="F198" s="6">
        <v>4.0</v>
      </c>
      <c r="G198" s="6">
        <v>116.73</v>
      </c>
      <c r="H198" s="6">
        <v>466.92</v>
      </c>
      <c r="I198" s="6" t="s">
        <v>38</v>
      </c>
      <c r="J198" s="6" t="s">
        <v>18</v>
      </c>
      <c r="L198" s="3"/>
      <c r="M198" s="3"/>
      <c r="O198" s="3"/>
      <c r="P198" s="3"/>
      <c r="R198" s="3"/>
      <c r="S198" s="3"/>
      <c r="T198" s="3"/>
      <c r="U198" s="3"/>
      <c r="V198" s="8" t="b">
        <f t="shared" ref="V198:X198" si="197">isnumber(F198)</f>
        <v>1</v>
      </c>
      <c r="W198" s="8" t="b">
        <f t="shared" si="197"/>
        <v>1</v>
      </c>
      <c r="X198" s="8" t="b">
        <f t="shared" si="197"/>
        <v>1</v>
      </c>
    </row>
    <row r="199">
      <c r="A199" s="5">
        <v>45616.0</v>
      </c>
      <c r="B199" s="6" t="s">
        <v>263</v>
      </c>
      <c r="C199" s="6" t="s">
        <v>32</v>
      </c>
      <c r="D199" s="6" t="s">
        <v>15</v>
      </c>
      <c r="E199" s="6" t="s">
        <v>50</v>
      </c>
      <c r="F199" s="6">
        <v>2.0</v>
      </c>
      <c r="G199" s="6">
        <v>379.76</v>
      </c>
      <c r="H199" s="6">
        <v>759.52</v>
      </c>
      <c r="I199" s="6" t="s">
        <v>38</v>
      </c>
      <c r="J199" s="6" t="s">
        <v>18</v>
      </c>
      <c r="L199" s="3"/>
      <c r="M199" s="3"/>
      <c r="O199" s="3"/>
      <c r="P199" s="3"/>
      <c r="R199" s="3"/>
      <c r="S199" s="3"/>
      <c r="T199" s="3"/>
      <c r="U199" s="3"/>
      <c r="V199" s="8" t="b">
        <f t="shared" ref="V199:X199" si="198">isnumber(F199)</f>
        <v>1</v>
      </c>
      <c r="W199" s="8" t="b">
        <f t="shared" si="198"/>
        <v>1</v>
      </c>
      <c r="X199" s="8" t="b">
        <f t="shared" si="198"/>
        <v>1</v>
      </c>
    </row>
    <row r="200">
      <c r="A200" s="5">
        <v>45674.0</v>
      </c>
      <c r="B200" s="6" t="s">
        <v>264</v>
      </c>
      <c r="C200" s="6" t="s">
        <v>32</v>
      </c>
      <c r="D200" s="6" t="s">
        <v>28</v>
      </c>
      <c r="E200" s="6" t="s">
        <v>37</v>
      </c>
      <c r="F200" s="6">
        <v>4.0</v>
      </c>
      <c r="G200" s="6">
        <v>231.01</v>
      </c>
      <c r="H200" s="6">
        <v>924.04</v>
      </c>
      <c r="I200" s="6" t="s">
        <v>24</v>
      </c>
      <c r="J200" s="6" t="s">
        <v>18</v>
      </c>
      <c r="L200" s="3"/>
      <c r="M200" s="3"/>
      <c r="O200" s="3"/>
      <c r="P200" s="3"/>
      <c r="R200" s="3"/>
      <c r="S200" s="3"/>
      <c r="T200" s="3"/>
      <c r="U200" s="3"/>
      <c r="V200" s="8" t="b">
        <f t="shared" ref="V200:X200" si="199">isnumber(F200)</f>
        <v>1</v>
      </c>
      <c r="W200" s="8" t="b">
        <f t="shared" si="199"/>
        <v>1</v>
      </c>
      <c r="X200" s="8" t="b">
        <f t="shared" si="199"/>
        <v>1</v>
      </c>
    </row>
    <row r="201">
      <c r="A201" s="5">
        <v>45608.0</v>
      </c>
      <c r="B201" s="6" t="s">
        <v>265</v>
      </c>
      <c r="C201" s="6" t="s">
        <v>49</v>
      </c>
      <c r="D201" s="6" t="s">
        <v>15</v>
      </c>
      <c r="E201" s="6" t="s">
        <v>50</v>
      </c>
      <c r="F201" s="6">
        <v>1.0</v>
      </c>
      <c r="G201" s="6">
        <v>348.71</v>
      </c>
      <c r="H201" s="6">
        <v>348.71</v>
      </c>
      <c r="I201" s="6" t="s">
        <v>17</v>
      </c>
      <c r="J201" s="6" t="s">
        <v>18</v>
      </c>
      <c r="L201" s="3"/>
      <c r="M201" s="3"/>
      <c r="O201" s="3"/>
      <c r="P201" s="3"/>
      <c r="R201" s="3"/>
      <c r="S201" s="3"/>
      <c r="T201" s="3"/>
      <c r="U201" s="3"/>
      <c r="V201" s="8" t="b">
        <f t="shared" ref="V201:X201" si="200">isnumber(F201)</f>
        <v>1</v>
      </c>
      <c r="W201" s="8" t="b">
        <f t="shared" si="200"/>
        <v>1</v>
      </c>
      <c r="X201" s="8" t="b">
        <f t="shared" si="200"/>
        <v>1</v>
      </c>
    </row>
    <row r="202">
      <c r="A202" s="5">
        <v>45633.0</v>
      </c>
      <c r="B202" s="6" t="s">
        <v>266</v>
      </c>
      <c r="C202" s="6" t="s">
        <v>14</v>
      </c>
      <c r="D202" s="6" t="s">
        <v>15</v>
      </c>
      <c r="E202" s="6" t="s">
        <v>50</v>
      </c>
      <c r="F202" s="6">
        <v>3.0</v>
      </c>
      <c r="G202" s="6">
        <v>281.77</v>
      </c>
      <c r="H202" s="6">
        <v>845.31</v>
      </c>
      <c r="I202" s="6" t="s">
        <v>17</v>
      </c>
      <c r="J202" s="6" t="s">
        <v>18</v>
      </c>
      <c r="L202" s="3"/>
      <c r="M202" s="3"/>
      <c r="O202" s="3"/>
      <c r="P202" s="3"/>
      <c r="R202" s="3"/>
      <c r="S202" s="3"/>
      <c r="T202" s="3"/>
      <c r="U202" s="3"/>
      <c r="V202" s="8" t="b">
        <f t="shared" ref="V202:X202" si="201">isnumber(F202)</f>
        <v>1</v>
      </c>
      <c r="W202" s="8" t="b">
        <f t="shared" si="201"/>
        <v>1</v>
      </c>
      <c r="X202" s="8" t="b">
        <f t="shared" si="201"/>
        <v>1</v>
      </c>
    </row>
    <row r="203">
      <c r="A203" s="13">
        <v>45572.0</v>
      </c>
      <c r="B203" s="14" t="s">
        <v>267</v>
      </c>
      <c r="C203" s="14" t="s">
        <v>68</v>
      </c>
      <c r="D203" s="14" t="s">
        <v>41</v>
      </c>
      <c r="E203" s="14" t="s">
        <v>42</v>
      </c>
      <c r="F203" s="14">
        <v>1.0</v>
      </c>
      <c r="G203" s="14">
        <v>184.16</v>
      </c>
      <c r="H203" s="14">
        <v>184.16</v>
      </c>
      <c r="I203" s="14" t="s">
        <v>17</v>
      </c>
      <c r="J203" s="14" t="s">
        <v>34</v>
      </c>
      <c r="K203" s="15"/>
      <c r="L203" s="16"/>
      <c r="M203" s="16"/>
      <c r="N203" s="15"/>
      <c r="O203" s="16"/>
      <c r="P203" s="16"/>
      <c r="Q203" s="15"/>
      <c r="R203" s="16"/>
      <c r="S203" s="16"/>
      <c r="T203" s="16"/>
      <c r="U203" s="16"/>
      <c r="V203" s="15" t="b">
        <f t="shared" ref="V203:X203" si="202">isnumber(F203)</f>
        <v>1</v>
      </c>
      <c r="W203" s="15" t="b">
        <f t="shared" si="202"/>
        <v>1</v>
      </c>
      <c r="X203" s="15" t="b">
        <f t="shared" si="202"/>
        <v>1</v>
      </c>
    </row>
    <row r="204">
      <c r="A204" s="13">
        <v>45584.0</v>
      </c>
      <c r="B204" s="14" t="s">
        <v>268</v>
      </c>
      <c r="C204" s="14" t="s">
        <v>40</v>
      </c>
      <c r="D204" s="14" t="s">
        <v>15</v>
      </c>
      <c r="E204" s="14" t="s">
        <v>50</v>
      </c>
      <c r="F204" s="14">
        <v>5.0</v>
      </c>
      <c r="G204" s="14">
        <v>123.32</v>
      </c>
      <c r="H204" s="14">
        <v>616.6</v>
      </c>
      <c r="I204" s="14" t="s">
        <v>17</v>
      </c>
      <c r="J204" s="14" t="s">
        <v>34</v>
      </c>
      <c r="K204" s="15"/>
      <c r="L204" s="16"/>
      <c r="M204" s="16"/>
      <c r="N204" s="15"/>
      <c r="O204" s="16"/>
      <c r="P204" s="16"/>
      <c r="Q204" s="15"/>
      <c r="R204" s="16"/>
      <c r="S204" s="16"/>
      <c r="T204" s="16"/>
      <c r="U204" s="16"/>
      <c r="V204" s="15" t="b">
        <f t="shared" ref="V204:X204" si="203">isnumber(F204)</f>
        <v>1</v>
      </c>
      <c r="W204" s="15" t="b">
        <f t="shared" si="203"/>
        <v>1</v>
      </c>
      <c r="X204" s="15" t="b">
        <f t="shared" si="203"/>
        <v>1</v>
      </c>
    </row>
    <row r="205">
      <c r="A205" s="5">
        <v>45643.0</v>
      </c>
      <c r="B205" s="6" t="s">
        <v>269</v>
      </c>
      <c r="C205" s="6" t="s">
        <v>68</v>
      </c>
      <c r="D205" s="6" t="s">
        <v>28</v>
      </c>
      <c r="E205" s="6" t="s">
        <v>74</v>
      </c>
      <c r="F205" s="6">
        <v>5.0</v>
      </c>
      <c r="G205" s="6">
        <v>163.38</v>
      </c>
      <c r="H205" s="6">
        <v>816.9</v>
      </c>
      <c r="I205" s="6" t="s">
        <v>24</v>
      </c>
      <c r="J205" s="6" t="s">
        <v>18</v>
      </c>
      <c r="L205" s="3"/>
      <c r="M205" s="3"/>
      <c r="O205" s="3"/>
      <c r="P205" s="3"/>
      <c r="R205" s="3"/>
      <c r="S205" s="3"/>
      <c r="T205" s="3"/>
      <c r="U205" s="3"/>
      <c r="V205" s="8" t="b">
        <f t="shared" ref="V205:X205" si="204">isnumber(F205)</f>
        <v>1</v>
      </c>
      <c r="W205" s="8" t="b">
        <f t="shared" si="204"/>
        <v>1</v>
      </c>
      <c r="X205" s="8" t="b">
        <f t="shared" si="204"/>
        <v>1</v>
      </c>
    </row>
    <row r="206">
      <c r="A206" s="5">
        <v>45645.0</v>
      </c>
      <c r="B206" s="6" t="s">
        <v>270</v>
      </c>
      <c r="C206" s="6" t="s">
        <v>49</v>
      </c>
      <c r="D206" s="6" t="s">
        <v>41</v>
      </c>
      <c r="E206" s="6" t="s">
        <v>106</v>
      </c>
      <c r="F206" s="6">
        <v>1.0</v>
      </c>
      <c r="G206" s="6">
        <v>403.53</v>
      </c>
      <c r="H206" s="6">
        <v>403.53</v>
      </c>
      <c r="I206" s="6" t="s">
        <v>38</v>
      </c>
      <c r="J206" s="6" t="s">
        <v>18</v>
      </c>
      <c r="L206" s="3"/>
      <c r="M206" s="3"/>
      <c r="O206" s="3"/>
      <c r="P206" s="3"/>
      <c r="R206" s="3"/>
      <c r="S206" s="3"/>
      <c r="T206" s="3"/>
      <c r="U206" s="3"/>
      <c r="V206" s="8" t="b">
        <f t="shared" ref="V206:X206" si="205">isnumber(F206)</f>
        <v>1</v>
      </c>
      <c r="W206" s="8" t="b">
        <f t="shared" si="205"/>
        <v>1</v>
      </c>
      <c r="X206" s="8" t="b">
        <f t="shared" si="205"/>
        <v>1</v>
      </c>
    </row>
    <row r="207">
      <c r="A207" s="5">
        <v>45572.0</v>
      </c>
      <c r="B207" s="6" t="s">
        <v>271</v>
      </c>
      <c r="C207" s="6" t="s">
        <v>36</v>
      </c>
      <c r="D207" s="6" t="s">
        <v>28</v>
      </c>
      <c r="E207" s="6" t="s">
        <v>79</v>
      </c>
      <c r="F207" s="6">
        <v>3.0</v>
      </c>
      <c r="G207" s="6">
        <v>29.37</v>
      </c>
      <c r="H207" s="6">
        <v>88.11</v>
      </c>
      <c r="I207" s="6" t="s">
        <v>38</v>
      </c>
      <c r="J207" s="6" t="s">
        <v>18</v>
      </c>
      <c r="L207" s="3"/>
      <c r="M207" s="3"/>
      <c r="O207" s="3"/>
      <c r="P207" s="3"/>
      <c r="R207" s="3"/>
      <c r="S207" s="3"/>
      <c r="T207" s="3"/>
      <c r="U207" s="3"/>
      <c r="V207" s="8" t="b">
        <f t="shared" ref="V207:X207" si="206">isnumber(F207)</f>
        <v>1</v>
      </c>
      <c r="W207" s="8" t="b">
        <f t="shared" si="206"/>
        <v>1</v>
      </c>
      <c r="X207" s="8" t="b">
        <f t="shared" si="206"/>
        <v>1</v>
      </c>
    </row>
    <row r="208">
      <c r="A208" s="13">
        <v>45580.0</v>
      </c>
      <c r="B208" s="14" t="s">
        <v>272</v>
      </c>
      <c r="C208" s="14" t="s">
        <v>32</v>
      </c>
      <c r="D208" s="14" t="s">
        <v>54</v>
      </c>
      <c r="E208" s="14" t="s">
        <v>124</v>
      </c>
      <c r="F208" s="14">
        <v>3.0</v>
      </c>
      <c r="G208" s="14">
        <v>414.93</v>
      </c>
      <c r="H208" s="14">
        <v>1244.79</v>
      </c>
      <c r="I208" s="14" t="s">
        <v>17</v>
      </c>
      <c r="J208" s="14" t="s">
        <v>34</v>
      </c>
      <c r="K208" s="15"/>
      <c r="L208" s="16"/>
      <c r="M208" s="16"/>
      <c r="N208" s="15"/>
      <c r="O208" s="16"/>
      <c r="P208" s="16"/>
      <c r="Q208" s="15"/>
      <c r="R208" s="16"/>
      <c r="S208" s="16"/>
      <c r="T208" s="16"/>
      <c r="U208" s="16"/>
      <c r="V208" s="15" t="b">
        <f t="shared" ref="V208:X208" si="207">isnumber(F208)</f>
        <v>1</v>
      </c>
      <c r="W208" s="15" t="b">
        <f t="shared" si="207"/>
        <v>1</v>
      </c>
      <c r="X208" s="15" t="b">
        <f t="shared" si="207"/>
        <v>1</v>
      </c>
    </row>
    <row r="209">
      <c r="A209" s="5">
        <v>45707.0</v>
      </c>
      <c r="B209" s="6" t="s">
        <v>273</v>
      </c>
      <c r="C209" s="6" t="s">
        <v>40</v>
      </c>
      <c r="D209" s="6" t="s">
        <v>22</v>
      </c>
      <c r="E209" s="6" t="s">
        <v>129</v>
      </c>
      <c r="F209" s="6">
        <v>4.0</v>
      </c>
      <c r="G209" s="6">
        <v>221.05</v>
      </c>
      <c r="H209" s="6">
        <v>884.2</v>
      </c>
      <c r="I209" s="6" t="s">
        <v>38</v>
      </c>
      <c r="J209" s="6" t="s">
        <v>18</v>
      </c>
      <c r="L209" s="3"/>
      <c r="M209" s="3"/>
      <c r="O209" s="3"/>
      <c r="P209" s="3"/>
      <c r="R209" s="3"/>
      <c r="S209" s="3"/>
      <c r="T209" s="3"/>
      <c r="U209" s="3"/>
      <c r="V209" s="8" t="b">
        <f t="shared" ref="V209:X209" si="208">isnumber(F209)</f>
        <v>1</v>
      </c>
      <c r="W209" s="8" t="b">
        <f t="shared" si="208"/>
        <v>1</v>
      </c>
      <c r="X209" s="8" t="b">
        <f t="shared" si="208"/>
        <v>1</v>
      </c>
    </row>
    <row r="210">
      <c r="A210" s="5">
        <v>45714.0</v>
      </c>
      <c r="B210" s="6" t="s">
        <v>274</v>
      </c>
      <c r="C210" s="6" t="s">
        <v>68</v>
      </c>
      <c r="D210" s="6" t="s">
        <v>41</v>
      </c>
      <c r="E210" s="6" t="s">
        <v>42</v>
      </c>
      <c r="F210" s="6">
        <v>1.0</v>
      </c>
      <c r="G210" s="6">
        <v>24.38</v>
      </c>
      <c r="H210" s="6">
        <v>24.38</v>
      </c>
      <c r="I210" s="6" t="s">
        <v>38</v>
      </c>
      <c r="J210" s="6" t="s">
        <v>18</v>
      </c>
      <c r="L210" s="3"/>
      <c r="M210" s="3"/>
      <c r="O210" s="3"/>
      <c r="P210" s="3"/>
      <c r="R210" s="3"/>
      <c r="S210" s="3"/>
      <c r="T210" s="3"/>
      <c r="U210" s="3"/>
      <c r="V210" s="8" t="b">
        <f t="shared" ref="V210:X210" si="209">isnumber(F210)</f>
        <v>1</v>
      </c>
      <c r="W210" s="8" t="b">
        <f t="shared" si="209"/>
        <v>1</v>
      </c>
      <c r="X210" s="8" t="b">
        <f t="shared" si="209"/>
        <v>1</v>
      </c>
    </row>
    <row r="211">
      <c r="A211" s="5">
        <v>45651.0</v>
      </c>
      <c r="B211" s="6" t="s">
        <v>275</v>
      </c>
      <c r="C211" s="6" t="s">
        <v>21</v>
      </c>
      <c r="D211" s="6" t="s">
        <v>41</v>
      </c>
      <c r="E211" s="6" t="s">
        <v>90</v>
      </c>
      <c r="F211" s="6">
        <v>4.0</v>
      </c>
      <c r="G211" s="6">
        <v>479.41</v>
      </c>
      <c r="H211" s="6">
        <v>1917.64</v>
      </c>
      <c r="I211" s="6" t="s">
        <v>17</v>
      </c>
      <c r="J211" s="6" t="s">
        <v>18</v>
      </c>
      <c r="L211" s="3"/>
      <c r="M211" s="3"/>
      <c r="O211" s="3"/>
      <c r="P211" s="3"/>
      <c r="R211" s="3"/>
      <c r="S211" s="3"/>
      <c r="T211" s="3"/>
      <c r="U211" s="3"/>
      <c r="V211" s="8" t="b">
        <f t="shared" ref="V211:X211" si="210">isnumber(F211)</f>
        <v>1</v>
      </c>
      <c r="W211" s="8" t="b">
        <f t="shared" si="210"/>
        <v>1</v>
      </c>
      <c r="X211" s="8" t="b">
        <f t="shared" si="210"/>
        <v>1</v>
      </c>
    </row>
    <row r="212">
      <c r="A212" s="5">
        <v>45685.0</v>
      </c>
      <c r="B212" s="6" t="s">
        <v>276</v>
      </c>
      <c r="C212" s="6" t="s">
        <v>32</v>
      </c>
      <c r="D212" s="6" t="s">
        <v>15</v>
      </c>
      <c r="E212" s="6" t="s">
        <v>50</v>
      </c>
      <c r="F212" s="6">
        <v>1.0</v>
      </c>
      <c r="G212" s="6">
        <v>462.87</v>
      </c>
      <c r="H212" s="6">
        <v>462.87</v>
      </c>
      <c r="I212" s="6" t="s">
        <v>38</v>
      </c>
      <c r="J212" s="6" t="s">
        <v>18</v>
      </c>
      <c r="L212" s="3"/>
      <c r="M212" s="3"/>
      <c r="O212" s="3"/>
      <c r="P212" s="3"/>
      <c r="R212" s="3"/>
      <c r="S212" s="3"/>
      <c r="T212" s="3"/>
      <c r="U212" s="3"/>
      <c r="V212" s="8" t="b">
        <f t="shared" ref="V212:X212" si="211">isnumber(F212)</f>
        <v>1</v>
      </c>
      <c r="W212" s="8" t="b">
        <f t="shared" si="211"/>
        <v>1</v>
      </c>
      <c r="X212" s="8" t="b">
        <f t="shared" si="211"/>
        <v>1</v>
      </c>
    </row>
    <row r="213">
      <c r="A213" s="13">
        <v>45646.0</v>
      </c>
      <c r="B213" s="14" t="s">
        <v>277</v>
      </c>
      <c r="C213" s="14" t="s">
        <v>68</v>
      </c>
      <c r="D213" s="14" t="s">
        <v>28</v>
      </c>
      <c r="E213" s="14" t="s">
        <v>74</v>
      </c>
      <c r="F213" s="14">
        <v>3.0</v>
      </c>
      <c r="G213" s="14">
        <v>413.88</v>
      </c>
      <c r="H213" s="14">
        <v>1241.64</v>
      </c>
      <c r="I213" s="14" t="s">
        <v>17</v>
      </c>
      <c r="J213" s="14" t="s">
        <v>34</v>
      </c>
      <c r="K213" s="15"/>
      <c r="L213" s="16"/>
      <c r="M213" s="16"/>
      <c r="N213" s="15"/>
      <c r="O213" s="16"/>
      <c r="P213" s="16"/>
      <c r="Q213" s="15"/>
      <c r="R213" s="16"/>
      <c r="S213" s="16"/>
      <c r="T213" s="16"/>
      <c r="U213" s="16"/>
      <c r="V213" s="15" t="b">
        <f t="shared" ref="V213:X213" si="212">isnumber(F213)</f>
        <v>1</v>
      </c>
      <c r="W213" s="15" t="b">
        <f t="shared" si="212"/>
        <v>1</v>
      </c>
      <c r="X213" s="15" t="b">
        <f t="shared" si="212"/>
        <v>1</v>
      </c>
    </row>
    <row r="214">
      <c r="A214" s="13">
        <v>45564.0</v>
      </c>
      <c r="B214" s="14" t="s">
        <v>278</v>
      </c>
      <c r="C214" s="14" t="s">
        <v>36</v>
      </c>
      <c r="D214" s="14" t="s">
        <v>28</v>
      </c>
      <c r="E214" s="14" t="s">
        <v>37</v>
      </c>
      <c r="F214" s="14">
        <v>5.0</v>
      </c>
      <c r="G214" s="14">
        <v>310.84</v>
      </c>
      <c r="H214" s="14">
        <v>1554.2</v>
      </c>
      <c r="I214" s="14" t="s">
        <v>24</v>
      </c>
      <c r="J214" s="14" t="s">
        <v>34</v>
      </c>
      <c r="K214" s="15"/>
      <c r="L214" s="16"/>
      <c r="M214" s="16"/>
      <c r="N214" s="15"/>
      <c r="O214" s="16"/>
      <c r="P214" s="16"/>
      <c r="Q214" s="15"/>
      <c r="R214" s="16"/>
      <c r="S214" s="16"/>
      <c r="T214" s="16"/>
      <c r="U214" s="16"/>
      <c r="V214" s="15" t="b">
        <f t="shared" ref="V214:X214" si="213">isnumber(F214)</f>
        <v>1</v>
      </c>
      <c r="W214" s="15" t="b">
        <f t="shared" si="213"/>
        <v>1</v>
      </c>
      <c r="X214" s="15" t="b">
        <f t="shared" si="213"/>
        <v>1</v>
      </c>
    </row>
    <row r="215">
      <c r="A215" s="5">
        <v>45712.0</v>
      </c>
      <c r="B215" s="6" t="s">
        <v>279</v>
      </c>
      <c r="C215" s="6" t="s">
        <v>49</v>
      </c>
      <c r="D215" s="6" t="s">
        <v>54</v>
      </c>
      <c r="E215" s="6" t="s">
        <v>55</v>
      </c>
      <c r="F215" s="6">
        <v>2.0</v>
      </c>
      <c r="G215" s="6">
        <v>370.41</v>
      </c>
      <c r="H215" s="6">
        <v>740.82</v>
      </c>
      <c r="I215" s="6" t="s">
        <v>24</v>
      </c>
      <c r="J215" s="6" t="s">
        <v>18</v>
      </c>
      <c r="L215" s="3"/>
      <c r="M215" s="3"/>
      <c r="O215" s="3"/>
      <c r="P215" s="3"/>
      <c r="R215" s="3"/>
      <c r="S215" s="3"/>
      <c r="T215" s="3"/>
      <c r="U215" s="3"/>
      <c r="V215" s="8" t="b">
        <f t="shared" ref="V215:X215" si="214">isnumber(F215)</f>
        <v>1</v>
      </c>
      <c r="W215" s="8" t="b">
        <f t="shared" si="214"/>
        <v>1</v>
      </c>
      <c r="X215" s="8" t="b">
        <f t="shared" si="214"/>
        <v>1</v>
      </c>
    </row>
    <row r="216">
      <c r="A216" s="5">
        <v>45583.0</v>
      </c>
      <c r="B216" s="6" t="s">
        <v>280</v>
      </c>
      <c r="C216" s="6" t="s">
        <v>36</v>
      </c>
      <c r="D216" s="6" t="s">
        <v>15</v>
      </c>
      <c r="E216" s="6" t="s">
        <v>83</v>
      </c>
      <c r="F216" s="6">
        <v>5.0</v>
      </c>
      <c r="G216" s="6">
        <v>293.74</v>
      </c>
      <c r="H216" s="6">
        <v>1468.7</v>
      </c>
      <c r="I216" s="6" t="s">
        <v>17</v>
      </c>
      <c r="J216" s="6" t="s">
        <v>18</v>
      </c>
      <c r="L216" s="3"/>
      <c r="M216" s="3"/>
      <c r="O216" s="3"/>
      <c r="P216" s="3"/>
      <c r="R216" s="3"/>
      <c r="S216" s="3"/>
      <c r="T216" s="3"/>
      <c r="U216" s="3"/>
      <c r="V216" s="8" t="b">
        <f t="shared" ref="V216:X216" si="215">isnumber(F216)</f>
        <v>1</v>
      </c>
      <c r="W216" s="8" t="b">
        <f t="shared" si="215"/>
        <v>1</v>
      </c>
      <c r="X216" s="8" t="b">
        <f t="shared" si="215"/>
        <v>1</v>
      </c>
    </row>
    <row r="217">
      <c r="A217" s="5">
        <v>45577.0</v>
      </c>
      <c r="B217" s="6" t="s">
        <v>281</v>
      </c>
      <c r="C217" s="6" t="s">
        <v>53</v>
      </c>
      <c r="D217" s="6" t="s">
        <v>22</v>
      </c>
      <c r="E217" s="6" t="s">
        <v>88</v>
      </c>
      <c r="F217" s="6">
        <v>3.0</v>
      </c>
      <c r="G217" s="6">
        <v>58.32</v>
      </c>
      <c r="H217" s="6">
        <v>174.96</v>
      </c>
      <c r="I217" s="6" t="s">
        <v>17</v>
      </c>
      <c r="J217" s="6" t="s">
        <v>18</v>
      </c>
      <c r="L217" s="3"/>
      <c r="M217" s="3"/>
      <c r="O217" s="3"/>
      <c r="P217" s="3"/>
      <c r="R217" s="3"/>
      <c r="S217" s="3"/>
      <c r="T217" s="3"/>
      <c r="U217" s="3"/>
      <c r="V217" s="8" t="b">
        <f t="shared" ref="V217:X217" si="216">isnumber(F217)</f>
        <v>1</v>
      </c>
      <c r="W217" s="8" t="b">
        <f t="shared" si="216"/>
        <v>1</v>
      </c>
      <c r="X217" s="8" t="b">
        <f t="shared" si="216"/>
        <v>1</v>
      </c>
    </row>
    <row r="218">
      <c r="A218" s="5">
        <v>45688.0</v>
      </c>
      <c r="B218" s="6" t="s">
        <v>282</v>
      </c>
      <c r="C218" s="6" t="s">
        <v>73</v>
      </c>
      <c r="D218" s="6" t="s">
        <v>28</v>
      </c>
      <c r="E218" s="6" t="s">
        <v>37</v>
      </c>
      <c r="F218" s="6">
        <v>5.0</v>
      </c>
      <c r="G218" s="6">
        <v>173.36</v>
      </c>
      <c r="H218" s="6">
        <v>866.8</v>
      </c>
      <c r="I218" s="6" t="s">
        <v>38</v>
      </c>
      <c r="J218" s="6" t="s">
        <v>18</v>
      </c>
      <c r="L218" s="3"/>
      <c r="M218" s="3"/>
      <c r="O218" s="3"/>
      <c r="P218" s="3"/>
      <c r="R218" s="3"/>
      <c r="S218" s="3"/>
      <c r="T218" s="3"/>
      <c r="U218" s="3"/>
      <c r="V218" s="8" t="b">
        <f t="shared" ref="V218:X218" si="217">isnumber(F218)</f>
        <v>1</v>
      </c>
      <c r="W218" s="8" t="b">
        <f t="shared" si="217"/>
        <v>1</v>
      </c>
      <c r="X218" s="8" t="b">
        <f t="shared" si="217"/>
        <v>1</v>
      </c>
    </row>
    <row r="219">
      <c r="A219" s="5">
        <v>45666.0</v>
      </c>
      <c r="B219" s="6" t="s">
        <v>283</v>
      </c>
      <c r="C219" s="6" t="s">
        <v>14</v>
      </c>
      <c r="D219" s="6" t="s">
        <v>41</v>
      </c>
      <c r="E219" s="6" t="s">
        <v>106</v>
      </c>
      <c r="F219" s="6">
        <v>1.0</v>
      </c>
      <c r="G219" s="6">
        <v>359.0</v>
      </c>
      <c r="H219" s="6">
        <v>359.0</v>
      </c>
      <c r="I219" s="6" t="s">
        <v>38</v>
      </c>
      <c r="J219" s="6" t="s">
        <v>18</v>
      </c>
      <c r="L219" s="3"/>
      <c r="M219" s="3"/>
      <c r="O219" s="3"/>
      <c r="P219" s="3"/>
      <c r="R219" s="3"/>
      <c r="S219" s="3"/>
      <c r="T219" s="3"/>
      <c r="U219" s="3"/>
      <c r="V219" s="8" t="b">
        <f t="shared" ref="V219:X219" si="218">isnumber(F219)</f>
        <v>1</v>
      </c>
      <c r="W219" s="8" t="b">
        <f t="shared" si="218"/>
        <v>1</v>
      </c>
      <c r="X219" s="8" t="b">
        <f t="shared" si="218"/>
        <v>1</v>
      </c>
    </row>
    <row r="220">
      <c r="A220" s="5">
        <v>45603.0</v>
      </c>
      <c r="B220" s="6" t="s">
        <v>284</v>
      </c>
      <c r="C220" s="6" t="s">
        <v>32</v>
      </c>
      <c r="D220" s="6" t="s">
        <v>22</v>
      </c>
      <c r="E220" s="6" t="s">
        <v>129</v>
      </c>
      <c r="F220" s="6">
        <v>3.0</v>
      </c>
      <c r="G220" s="6">
        <v>22.62</v>
      </c>
      <c r="H220" s="6">
        <v>67.86</v>
      </c>
      <c r="I220" s="6" t="s">
        <v>24</v>
      </c>
      <c r="J220" s="6" t="s">
        <v>18</v>
      </c>
      <c r="L220" s="3"/>
      <c r="M220" s="3"/>
      <c r="O220" s="3"/>
      <c r="P220" s="3"/>
      <c r="R220" s="3"/>
      <c r="S220" s="3"/>
      <c r="T220" s="3"/>
      <c r="U220" s="3"/>
      <c r="V220" s="8" t="b">
        <f t="shared" ref="V220:X220" si="219">isnumber(F220)</f>
        <v>1</v>
      </c>
      <c r="W220" s="8" t="b">
        <f t="shared" si="219"/>
        <v>1</v>
      </c>
      <c r="X220" s="8" t="b">
        <f t="shared" si="219"/>
        <v>1</v>
      </c>
    </row>
    <row r="221">
      <c r="A221" s="5">
        <v>45682.0</v>
      </c>
      <c r="B221" s="6" t="s">
        <v>285</v>
      </c>
      <c r="C221" s="6" t="s">
        <v>14</v>
      </c>
      <c r="D221" s="6" t="s">
        <v>41</v>
      </c>
      <c r="E221" s="6" t="s">
        <v>90</v>
      </c>
      <c r="F221" s="6">
        <v>2.0</v>
      </c>
      <c r="G221" s="6">
        <v>214.34</v>
      </c>
      <c r="H221" s="6">
        <v>428.68</v>
      </c>
      <c r="I221" s="6" t="s">
        <v>24</v>
      </c>
      <c r="J221" s="6" t="s">
        <v>18</v>
      </c>
      <c r="L221" s="3"/>
      <c r="M221" s="3"/>
      <c r="O221" s="3"/>
      <c r="P221" s="3"/>
      <c r="R221" s="3"/>
      <c r="S221" s="3"/>
      <c r="T221" s="3"/>
      <c r="U221" s="3"/>
      <c r="V221" s="8" t="b">
        <f t="shared" ref="V221:X221" si="220">isnumber(F221)</f>
        <v>1</v>
      </c>
      <c r="W221" s="8" t="b">
        <f t="shared" si="220"/>
        <v>1</v>
      </c>
      <c r="X221" s="8" t="b">
        <f t="shared" si="220"/>
        <v>1</v>
      </c>
    </row>
    <row r="222">
      <c r="A222" s="5">
        <v>45686.0</v>
      </c>
      <c r="B222" s="6" t="s">
        <v>286</v>
      </c>
      <c r="C222" s="6" t="s">
        <v>21</v>
      </c>
      <c r="D222" s="6" t="s">
        <v>22</v>
      </c>
      <c r="E222" s="6" t="s">
        <v>23</v>
      </c>
      <c r="F222" s="6">
        <v>2.0</v>
      </c>
      <c r="G222" s="6">
        <v>407.4</v>
      </c>
      <c r="H222" s="6">
        <v>814.8</v>
      </c>
      <c r="I222" s="6" t="s">
        <v>24</v>
      </c>
      <c r="J222" s="6" t="s">
        <v>34</v>
      </c>
      <c r="L222" s="3"/>
      <c r="M222" s="3"/>
      <c r="O222" s="3"/>
      <c r="P222" s="3"/>
      <c r="R222" s="3"/>
      <c r="S222" s="3"/>
      <c r="T222" s="3"/>
      <c r="U222" s="3"/>
      <c r="V222" s="8" t="b">
        <f t="shared" ref="V222:X222" si="221">isnumber(F222)</f>
        <v>1</v>
      </c>
      <c r="W222" s="8" t="b">
        <f t="shared" si="221"/>
        <v>1</v>
      </c>
      <c r="X222" s="8" t="b">
        <f t="shared" si="221"/>
        <v>1</v>
      </c>
    </row>
    <row r="223">
      <c r="A223" s="5">
        <v>45590.0</v>
      </c>
      <c r="B223" s="6" t="s">
        <v>287</v>
      </c>
      <c r="C223" s="6" t="s">
        <v>32</v>
      </c>
      <c r="D223" s="6" t="s">
        <v>54</v>
      </c>
      <c r="E223" s="6" t="s">
        <v>59</v>
      </c>
      <c r="F223" s="6">
        <v>2.0</v>
      </c>
      <c r="G223" s="6">
        <v>486.82</v>
      </c>
      <c r="H223" s="6">
        <v>973.64</v>
      </c>
      <c r="I223" s="6" t="s">
        <v>38</v>
      </c>
      <c r="J223" s="6" t="s">
        <v>18</v>
      </c>
      <c r="L223" s="3"/>
      <c r="M223" s="3"/>
      <c r="O223" s="3"/>
      <c r="P223" s="3"/>
      <c r="R223" s="3"/>
      <c r="S223" s="3"/>
      <c r="T223" s="3"/>
      <c r="U223" s="3"/>
      <c r="V223" s="8" t="b">
        <f t="shared" ref="V223:X223" si="222">isnumber(F223)</f>
        <v>1</v>
      </c>
      <c r="W223" s="8" t="b">
        <f t="shared" si="222"/>
        <v>1</v>
      </c>
      <c r="X223" s="8" t="b">
        <f t="shared" si="222"/>
        <v>1</v>
      </c>
    </row>
    <row r="224">
      <c r="A224" s="5">
        <v>45557.0</v>
      </c>
      <c r="B224" s="6" t="s">
        <v>288</v>
      </c>
      <c r="C224" s="6" t="s">
        <v>53</v>
      </c>
      <c r="D224" s="6" t="s">
        <v>28</v>
      </c>
      <c r="E224" s="6" t="s">
        <v>74</v>
      </c>
      <c r="F224" s="6">
        <v>2.0</v>
      </c>
      <c r="G224" s="6">
        <v>126.75</v>
      </c>
      <c r="H224" s="6">
        <v>253.5</v>
      </c>
      <c r="I224" s="6" t="s">
        <v>17</v>
      </c>
      <c r="J224" s="6" t="s">
        <v>18</v>
      </c>
      <c r="L224" s="3"/>
      <c r="M224" s="3"/>
      <c r="O224" s="3"/>
      <c r="P224" s="3"/>
      <c r="R224" s="3"/>
      <c r="S224" s="3"/>
      <c r="T224" s="3"/>
      <c r="U224" s="3"/>
      <c r="V224" s="8" t="b">
        <f t="shared" ref="V224:X224" si="223">isnumber(F224)</f>
        <v>1</v>
      </c>
      <c r="W224" s="8" t="b">
        <f t="shared" si="223"/>
        <v>1</v>
      </c>
      <c r="X224" s="8" t="b">
        <f t="shared" si="223"/>
        <v>1</v>
      </c>
    </row>
    <row r="225">
      <c r="A225" s="5">
        <v>45652.0</v>
      </c>
      <c r="B225" s="6" t="s">
        <v>289</v>
      </c>
      <c r="C225" s="6" t="s">
        <v>49</v>
      </c>
      <c r="D225" s="6" t="s">
        <v>54</v>
      </c>
      <c r="E225" s="6" t="s">
        <v>59</v>
      </c>
      <c r="F225" s="6">
        <v>5.0</v>
      </c>
      <c r="G225" s="6">
        <v>397.85</v>
      </c>
      <c r="H225" s="6">
        <v>1989.25</v>
      </c>
      <c r="I225" s="6" t="s">
        <v>17</v>
      </c>
      <c r="J225" s="6" t="s">
        <v>18</v>
      </c>
      <c r="L225" s="3"/>
      <c r="M225" s="3"/>
      <c r="O225" s="3"/>
      <c r="P225" s="3"/>
      <c r="R225" s="3"/>
      <c r="S225" s="3"/>
      <c r="T225" s="3"/>
      <c r="U225" s="3"/>
      <c r="V225" s="8" t="b">
        <f t="shared" ref="V225:X225" si="224">isnumber(F225)</f>
        <v>1</v>
      </c>
      <c r="W225" s="8" t="b">
        <f t="shared" si="224"/>
        <v>1</v>
      </c>
      <c r="X225" s="8" t="b">
        <f t="shared" si="224"/>
        <v>1</v>
      </c>
    </row>
    <row r="226">
      <c r="A226" s="5">
        <v>45710.0</v>
      </c>
      <c r="B226" s="6" t="s">
        <v>290</v>
      </c>
      <c r="C226" s="6" t="s">
        <v>40</v>
      </c>
      <c r="D226" s="6" t="s">
        <v>41</v>
      </c>
      <c r="E226" s="6" t="s">
        <v>46</v>
      </c>
      <c r="F226" s="6">
        <v>4.0</v>
      </c>
      <c r="G226" s="6">
        <v>167.13</v>
      </c>
      <c r="H226" s="6">
        <v>668.52</v>
      </c>
      <c r="I226" s="6" t="s">
        <v>24</v>
      </c>
      <c r="J226" s="6" t="s">
        <v>18</v>
      </c>
      <c r="L226" s="3"/>
      <c r="M226" s="3"/>
      <c r="O226" s="3"/>
      <c r="P226" s="3"/>
      <c r="R226" s="3"/>
      <c r="S226" s="3"/>
      <c r="T226" s="3"/>
      <c r="U226" s="3"/>
      <c r="V226" s="8" t="b">
        <f t="shared" ref="V226:X226" si="225">isnumber(F226)</f>
        <v>1</v>
      </c>
      <c r="W226" s="8" t="b">
        <f t="shared" si="225"/>
        <v>1</v>
      </c>
      <c r="X226" s="8" t="b">
        <f t="shared" si="225"/>
        <v>1</v>
      </c>
    </row>
    <row r="227">
      <c r="A227" s="5">
        <v>45624.0</v>
      </c>
      <c r="B227" s="6" t="s">
        <v>291</v>
      </c>
      <c r="C227" s="6" t="s">
        <v>32</v>
      </c>
      <c r="D227" s="6" t="s">
        <v>54</v>
      </c>
      <c r="E227" s="6" t="s">
        <v>98</v>
      </c>
      <c r="F227" s="6">
        <v>2.0</v>
      </c>
      <c r="G227" s="6">
        <v>132.35</v>
      </c>
      <c r="H227" s="6">
        <v>264.7</v>
      </c>
      <c r="I227" s="6" t="s">
        <v>24</v>
      </c>
      <c r="J227" s="6" t="s">
        <v>18</v>
      </c>
      <c r="L227" s="3"/>
      <c r="M227" s="3"/>
      <c r="O227" s="3"/>
      <c r="P227" s="3"/>
      <c r="R227" s="3"/>
      <c r="S227" s="3"/>
      <c r="T227" s="3"/>
      <c r="U227" s="3"/>
      <c r="V227" s="8" t="b">
        <f t="shared" ref="V227:X227" si="226">isnumber(F227)</f>
        <v>1</v>
      </c>
      <c r="W227" s="8" t="b">
        <f t="shared" si="226"/>
        <v>1</v>
      </c>
      <c r="X227" s="8" t="b">
        <f t="shared" si="226"/>
        <v>1</v>
      </c>
    </row>
    <row r="228">
      <c r="A228" s="5">
        <v>45704.0</v>
      </c>
      <c r="B228" s="6" t="s">
        <v>292</v>
      </c>
      <c r="C228" s="6" t="s">
        <v>14</v>
      </c>
      <c r="D228" s="6" t="s">
        <v>41</v>
      </c>
      <c r="E228" s="6" t="s">
        <v>106</v>
      </c>
      <c r="F228" s="6">
        <v>4.0</v>
      </c>
      <c r="G228" s="6">
        <v>53.87</v>
      </c>
      <c r="H228" s="6">
        <v>215.48</v>
      </c>
      <c r="I228" s="6" t="s">
        <v>38</v>
      </c>
      <c r="J228" s="6" t="s">
        <v>34</v>
      </c>
      <c r="L228" s="3"/>
      <c r="M228" s="3"/>
      <c r="O228" s="3"/>
      <c r="P228" s="3"/>
      <c r="R228" s="3"/>
      <c r="S228" s="3"/>
      <c r="T228" s="3"/>
      <c r="U228" s="3"/>
      <c r="V228" s="8" t="b">
        <f t="shared" ref="V228:X228" si="227">isnumber(F228)</f>
        <v>1</v>
      </c>
      <c r="W228" s="8" t="b">
        <f t="shared" si="227"/>
        <v>1</v>
      </c>
      <c r="X228" s="8" t="b">
        <f t="shared" si="227"/>
        <v>1</v>
      </c>
    </row>
    <row r="229">
      <c r="A229" s="5">
        <v>45646.0</v>
      </c>
      <c r="B229" s="6" t="s">
        <v>293</v>
      </c>
      <c r="C229" s="6" t="s">
        <v>36</v>
      </c>
      <c r="D229" s="6" t="s">
        <v>15</v>
      </c>
      <c r="E229" s="6" t="s">
        <v>33</v>
      </c>
      <c r="F229" s="6">
        <v>3.0</v>
      </c>
      <c r="G229" s="6">
        <v>159.76</v>
      </c>
      <c r="H229" s="6">
        <v>479.28</v>
      </c>
      <c r="I229" s="6" t="s">
        <v>17</v>
      </c>
      <c r="J229" s="6" t="s">
        <v>18</v>
      </c>
      <c r="L229" s="3"/>
      <c r="M229" s="3"/>
      <c r="O229" s="3"/>
      <c r="P229" s="3"/>
      <c r="R229" s="3"/>
      <c r="S229" s="3"/>
      <c r="T229" s="3"/>
      <c r="U229" s="3"/>
      <c r="V229" s="8" t="b">
        <f t="shared" ref="V229:X229" si="228">isnumber(F229)</f>
        <v>1</v>
      </c>
      <c r="W229" s="8" t="b">
        <f t="shared" si="228"/>
        <v>1</v>
      </c>
      <c r="X229" s="8" t="b">
        <f t="shared" si="228"/>
        <v>1</v>
      </c>
    </row>
    <row r="230">
      <c r="A230" s="13">
        <v>45628.0</v>
      </c>
      <c r="B230" s="14" t="s">
        <v>294</v>
      </c>
      <c r="C230" s="14" t="s">
        <v>32</v>
      </c>
      <c r="D230" s="14" t="s">
        <v>54</v>
      </c>
      <c r="E230" s="14" t="s">
        <v>55</v>
      </c>
      <c r="F230" s="14">
        <v>3.0</v>
      </c>
      <c r="G230" s="14">
        <v>156.94</v>
      </c>
      <c r="H230" s="14">
        <v>470.82</v>
      </c>
      <c r="I230" s="14" t="s">
        <v>17</v>
      </c>
      <c r="J230" s="14" t="s">
        <v>34</v>
      </c>
      <c r="K230" s="15"/>
      <c r="L230" s="16"/>
      <c r="M230" s="16"/>
      <c r="N230" s="15"/>
      <c r="O230" s="16"/>
      <c r="P230" s="16"/>
      <c r="Q230" s="15"/>
      <c r="R230" s="16"/>
      <c r="S230" s="16"/>
      <c r="T230" s="16"/>
      <c r="U230" s="16"/>
      <c r="V230" s="15" t="b">
        <f t="shared" ref="V230:X230" si="229">isnumber(F230)</f>
        <v>1</v>
      </c>
      <c r="W230" s="15" t="b">
        <f t="shared" si="229"/>
        <v>1</v>
      </c>
      <c r="X230" s="15" t="b">
        <f t="shared" si="229"/>
        <v>1</v>
      </c>
    </row>
    <row r="231">
      <c r="A231" s="5">
        <v>45553.0</v>
      </c>
      <c r="B231" s="6" t="s">
        <v>295</v>
      </c>
      <c r="C231" s="6" t="s">
        <v>21</v>
      </c>
      <c r="D231" s="6" t="s">
        <v>15</v>
      </c>
      <c r="E231" s="6" t="s">
        <v>16</v>
      </c>
      <c r="F231" s="6">
        <v>3.0</v>
      </c>
      <c r="G231" s="6">
        <v>463.79</v>
      </c>
      <c r="H231" s="6">
        <v>1391.37</v>
      </c>
      <c r="I231" s="6" t="s">
        <v>17</v>
      </c>
      <c r="J231" s="6" t="s">
        <v>18</v>
      </c>
      <c r="L231" s="3"/>
      <c r="M231" s="3"/>
      <c r="O231" s="3"/>
      <c r="P231" s="3"/>
      <c r="R231" s="3"/>
      <c r="S231" s="3"/>
      <c r="T231" s="3"/>
      <c r="U231" s="3"/>
      <c r="V231" s="8" t="b">
        <f t="shared" ref="V231:X231" si="230">isnumber(F231)</f>
        <v>1</v>
      </c>
      <c r="W231" s="8" t="b">
        <f t="shared" si="230"/>
        <v>1</v>
      </c>
      <c r="X231" s="8" t="b">
        <f t="shared" si="230"/>
        <v>1</v>
      </c>
    </row>
    <row r="232">
      <c r="A232" s="5">
        <v>45647.0</v>
      </c>
      <c r="B232" s="6" t="s">
        <v>296</v>
      </c>
      <c r="C232" s="6" t="s">
        <v>73</v>
      </c>
      <c r="D232" s="6" t="s">
        <v>41</v>
      </c>
      <c r="E232" s="6" t="s">
        <v>90</v>
      </c>
      <c r="F232" s="6">
        <v>3.0</v>
      </c>
      <c r="G232" s="6">
        <v>192.86</v>
      </c>
      <c r="H232" s="6">
        <v>578.58</v>
      </c>
      <c r="I232" s="6" t="s">
        <v>17</v>
      </c>
      <c r="J232" s="6" t="s">
        <v>18</v>
      </c>
      <c r="L232" s="3"/>
      <c r="M232" s="3"/>
      <c r="O232" s="3"/>
      <c r="P232" s="3"/>
      <c r="R232" s="3"/>
      <c r="S232" s="3"/>
      <c r="T232" s="3"/>
      <c r="U232" s="3"/>
      <c r="V232" s="8" t="b">
        <f t="shared" ref="V232:X232" si="231">isnumber(F232)</f>
        <v>1</v>
      </c>
      <c r="W232" s="8" t="b">
        <f t="shared" si="231"/>
        <v>1</v>
      </c>
      <c r="X232" s="8" t="b">
        <f t="shared" si="231"/>
        <v>1</v>
      </c>
    </row>
    <row r="233">
      <c r="A233" s="13">
        <v>45608.0</v>
      </c>
      <c r="B233" s="14" t="s">
        <v>297</v>
      </c>
      <c r="C233" s="14" t="s">
        <v>21</v>
      </c>
      <c r="D233" s="14" t="s">
        <v>28</v>
      </c>
      <c r="E233" s="14" t="s">
        <v>79</v>
      </c>
      <c r="F233" s="14">
        <v>3.0</v>
      </c>
      <c r="G233" s="14">
        <v>135.03</v>
      </c>
      <c r="H233" s="14">
        <v>405.09</v>
      </c>
      <c r="I233" s="14" t="s">
        <v>17</v>
      </c>
      <c r="J233" s="14" t="s">
        <v>34</v>
      </c>
      <c r="K233" s="15"/>
      <c r="L233" s="16"/>
      <c r="M233" s="16"/>
      <c r="N233" s="15"/>
      <c r="O233" s="16"/>
      <c r="P233" s="16"/>
      <c r="Q233" s="15"/>
      <c r="R233" s="16"/>
      <c r="S233" s="16"/>
      <c r="T233" s="16"/>
      <c r="U233" s="16"/>
      <c r="V233" s="15" t="b">
        <f t="shared" ref="V233:X233" si="232">isnumber(F233)</f>
        <v>1</v>
      </c>
      <c r="W233" s="15" t="b">
        <f t="shared" si="232"/>
        <v>1</v>
      </c>
      <c r="X233" s="15" t="b">
        <f t="shared" si="232"/>
        <v>1</v>
      </c>
    </row>
    <row r="234">
      <c r="A234" s="5">
        <v>45554.0</v>
      </c>
      <c r="B234" s="6" t="s">
        <v>298</v>
      </c>
      <c r="C234" s="6" t="s">
        <v>36</v>
      </c>
      <c r="D234" s="6" t="s">
        <v>22</v>
      </c>
      <c r="E234" s="6" t="s">
        <v>94</v>
      </c>
      <c r="F234" s="6">
        <v>1.0</v>
      </c>
      <c r="G234" s="6">
        <v>260.85</v>
      </c>
      <c r="H234" s="6">
        <v>260.85</v>
      </c>
      <c r="I234" s="6" t="s">
        <v>24</v>
      </c>
      <c r="J234" s="6" t="s">
        <v>43</v>
      </c>
      <c r="L234" s="3"/>
      <c r="M234" s="3"/>
      <c r="O234" s="3"/>
      <c r="P234" s="3"/>
      <c r="R234" s="3"/>
      <c r="S234" s="3"/>
      <c r="T234" s="3"/>
      <c r="U234" s="3"/>
      <c r="V234" s="8" t="b">
        <f t="shared" ref="V234:X234" si="233">isnumber(F234)</f>
        <v>1</v>
      </c>
      <c r="W234" s="8" t="b">
        <f t="shared" si="233"/>
        <v>1</v>
      </c>
      <c r="X234" s="8" t="b">
        <f t="shared" si="233"/>
        <v>1</v>
      </c>
    </row>
    <row r="235">
      <c r="A235" s="5">
        <v>45631.0</v>
      </c>
      <c r="B235" s="6" t="s">
        <v>299</v>
      </c>
      <c r="C235" s="6" t="s">
        <v>40</v>
      </c>
      <c r="D235" s="6" t="s">
        <v>15</v>
      </c>
      <c r="E235" s="6" t="s">
        <v>83</v>
      </c>
      <c r="F235" s="6">
        <v>2.0</v>
      </c>
      <c r="G235" s="6">
        <v>325.07</v>
      </c>
      <c r="H235" s="6">
        <v>650.14</v>
      </c>
      <c r="I235" s="6" t="s">
        <v>24</v>
      </c>
      <c r="J235" s="6" t="s">
        <v>43</v>
      </c>
      <c r="L235" s="3"/>
      <c r="M235" s="3"/>
      <c r="O235" s="3"/>
      <c r="P235" s="3"/>
      <c r="R235" s="3"/>
      <c r="S235" s="3"/>
      <c r="T235" s="3"/>
      <c r="U235" s="3"/>
      <c r="V235" s="8" t="b">
        <f t="shared" ref="V235:X235" si="234">isnumber(F235)</f>
        <v>1</v>
      </c>
      <c r="W235" s="8" t="b">
        <f t="shared" si="234"/>
        <v>1</v>
      </c>
      <c r="X235" s="8" t="b">
        <f t="shared" si="234"/>
        <v>1</v>
      </c>
    </row>
    <row r="236">
      <c r="A236" s="5">
        <v>45575.0</v>
      </c>
      <c r="B236" s="6" t="s">
        <v>300</v>
      </c>
      <c r="C236" s="6" t="s">
        <v>21</v>
      </c>
      <c r="D236" s="6" t="s">
        <v>54</v>
      </c>
      <c r="E236" s="6" t="s">
        <v>55</v>
      </c>
      <c r="F236" s="6">
        <v>4.0</v>
      </c>
      <c r="G236" s="6">
        <v>146.92</v>
      </c>
      <c r="H236" s="6">
        <v>587.68</v>
      </c>
      <c r="I236" s="6" t="s">
        <v>24</v>
      </c>
      <c r="J236" s="6" t="s">
        <v>18</v>
      </c>
      <c r="L236" s="3"/>
      <c r="M236" s="3"/>
      <c r="O236" s="3"/>
      <c r="P236" s="3"/>
      <c r="R236" s="3"/>
      <c r="S236" s="3"/>
      <c r="T236" s="3"/>
      <c r="U236" s="3"/>
      <c r="V236" s="8" t="b">
        <f t="shared" ref="V236:X236" si="235">isnumber(F236)</f>
        <v>1</v>
      </c>
      <c r="W236" s="8" t="b">
        <f t="shared" si="235"/>
        <v>1</v>
      </c>
      <c r="X236" s="8" t="b">
        <f t="shared" si="235"/>
        <v>1</v>
      </c>
    </row>
    <row r="237">
      <c r="A237" s="5">
        <v>45706.0</v>
      </c>
      <c r="B237" s="6" t="s">
        <v>301</v>
      </c>
      <c r="C237" s="6" t="s">
        <v>40</v>
      </c>
      <c r="D237" s="6" t="s">
        <v>28</v>
      </c>
      <c r="E237" s="6" t="s">
        <v>74</v>
      </c>
      <c r="F237" s="6">
        <v>1.0</v>
      </c>
      <c r="G237" s="6">
        <v>117.04</v>
      </c>
      <c r="H237" s="6">
        <v>117.04</v>
      </c>
      <c r="I237" s="6" t="s">
        <v>24</v>
      </c>
      <c r="J237" s="6" t="s">
        <v>34</v>
      </c>
      <c r="L237" s="3"/>
      <c r="M237" s="3"/>
      <c r="O237" s="3"/>
      <c r="P237" s="3"/>
      <c r="R237" s="3"/>
      <c r="S237" s="3"/>
      <c r="T237" s="3"/>
      <c r="U237" s="3"/>
      <c r="V237" s="8" t="b">
        <f t="shared" ref="V237:X237" si="236">isnumber(F237)</f>
        <v>1</v>
      </c>
      <c r="W237" s="8" t="b">
        <f t="shared" si="236"/>
        <v>1</v>
      </c>
      <c r="X237" s="8" t="b">
        <f t="shared" si="236"/>
        <v>1</v>
      </c>
    </row>
    <row r="238">
      <c r="A238" s="13">
        <v>45676.0</v>
      </c>
      <c r="B238" s="14" t="s">
        <v>302</v>
      </c>
      <c r="C238" s="14" t="s">
        <v>14</v>
      </c>
      <c r="D238" s="14" t="s">
        <v>22</v>
      </c>
      <c r="E238" s="14" t="s">
        <v>88</v>
      </c>
      <c r="F238" s="14">
        <v>5.0</v>
      </c>
      <c r="G238" s="14">
        <v>356.54</v>
      </c>
      <c r="H238" s="14">
        <v>1782.7</v>
      </c>
      <c r="I238" s="14" t="s">
        <v>24</v>
      </c>
      <c r="J238" s="14" t="s">
        <v>34</v>
      </c>
      <c r="K238" s="15"/>
      <c r="L238" s="16"/>
      <c r="M238" s="16"/>
      <c r="N238" s="15"/>
      <c r="O238" s="16"/>
      <c r="P238" s="16"/>
      <c r="Q238" s="15"/>
      <c r="R238" s="16"/>
      <c r="S238" s="16"/>
      <c r="T238" s="16"/>
      <c r="U238" s="16"/>
      <c r="V238" s="15" t="b">
        <f t="shared" ref="V238:X238" si="237">isnumber(F238)</f>
        <v>1</v>
      </c>
      <c r="W238" s="15" t="b">
        <f t="shared" si="237"/>
        <v>1</v>
      </c>
      <c r="X238" s="15" t="b">
        <f t="shared" si="237"/>
        <v>1</v>
      </c>
    </row>
    <row r="239">
      <c r="A239" s="5">
        <v>45611.0</v>
      </c>
      <c r="B239" s="6" t="s">
        <v>303</v>
      </c>
      <c r="C239" s="6" t="s">
        <v>53</v>
      </c>
      <c r="D239" s="6" t="s">
        <v>15</v>
      </c>
      <c r="E239" s="6" t="s">
        <v>83</v>
      </c>
      <c r="F239" s="6">
        <v>4.0</v>
      </c>
      <c r="G239" s="6">
        <v>203.92</v>
      </c>
      <c r="H239" s="6">
        <v>815.68</v>
      </c>
      <c r="I239" s="6" t="s">
        <v>24</v>
      </c>
      <c r="J239" s="6" t="s">
        <v>18</v>
      </c>
      <c r="L239" s="3"/>
      <c r="M239" s="3"/>
      <c r="O239" s="3"/>
      <c r="P239" s="3"/>
      <c r="R239" s="3"/>
      <c r="S239" s="3"/>
      <c r="T239" s="3"/>
      <c r="U239" s="3"/>
      <c r="V239" s="8" t="b">
        <f t="shared" ref="V239:X239" si="238">isnumber(F239)</f>
        <v>1</v>
      </c>
      <c r="W239" s="8" t="b">
        <f t="shared" si="238"/>
        <v>1</v>
      </c>
      <c r="X239" s="8" t="b">
        <f t="shared" si="238"/>
        <v>1</v>
      </c>
    </row>
    <row r="240">
      <c r="A240" s="5">
        <v>45650.0</v>
      </c>
      <c r="B240" s="6" t="s">
        <v>304</v>
      </c>
      <c r="C240" s="6" t="s">
        <v>40</v>
      </c>
      <c r="D240" s="6" t="s">
        <v>41</v>
      </c>
      <c r="E240" s="6" t="s">
        <v>42</v>
      </c>
      <c r="F240" s="6">
        <v>2.0</v>
      </c>
      <c r="G240" s="6">
        <v>188.53</v>
      </c>
      <c r="H240" s="6">
        <v>377.06</v>
      </c>
      <c r="I240" s="6" t="s">
        <v>24</v>
      </c>
      <c r="J240" s="6" t="s">
        <v>18</v>
      </c>
      <c r="L240" s="3"/>
      <c r="M240" s="3"/>
      <c r="O240" s="3"/>
      <c r="P240" s="3"/>
      <c r="R240" s="3"/>
      <c r="S240" s="3"/>
      <c r="T240" s="3"/>
      <c r="U240" s="3"/>
      <c r="V240" s="8" t="b">
        <f t="shared" ref="V240:X240" si="239">isnumber(F240)</f>
        <v>1</v>
      </c>
      <c r="W240" s="8" t="b">
        <f t="shared" si="239"/>
        <v>1</v>
      </c>
      <c r="X240" s="8" t="b">
        <f t="shared" si="239"/>
        <v>1</v>
      </c>
    </row>
    <row r="241">
      <c r="A241" s="5">
        <v>45648.0</v>
      </c>
      <c r="B241" s="6" t="s">
        <v>305</v>
      </c>
      <c r="C241" s="6" t="s">
        <v>73</v>
      </c>
      <c r="D241" s="6" t="s">
        <v>22</v>
      </c>
      <c r="E241" s="6" t="s">
        <v>129</v>
      </c>
      <c r="F241" s="6">
        <v>5.0</v>
      </c>
      <c r="G241" s="6">
        <v>89.16</v>
      </c>
      <c r="H241" s="6">
        <v>445.8</v>
      </c>
      <c r="I241" s="6" t="s">
        <v>24</v>
      </c>
      <c r="J241" s="6" t="s">
        <v>18</v>
      </c>
      <c r="L241" s="3"/>
      <c r="M241" s="3"/>
      <c r="O241" s="3"/>
      <c r="P241" s="3"/>
      <c r="R241" s="3"/>
      <c r="S241" s="3"/>
      <c r="T241" s="3"/>
      <c r="U241" s="3"/>
      <c r="V241" s="8" t="b">
        <f t="shared" ref="V241:X241" si="240">isnumber(F241)</f>
        <v>1</v>
      </c>
      <c r="W241" s="8" t="b">
        <f t="shared" si="240"/>
        <v>1</v>
      </c>
      <c r="X241" s="8" t="b">
        <f t="shared" si="240"/>
        <v>1</v>
      </c>
    </row>
    <row r="242">
      <c r="A242" s="5">
        <v>45692.0</v>
      </c>
      <c r="B242" s="6" t="s">
        <v>306</v>
      </c>
      <c r="C242" s="6" t="s">
        <v>21</v>
      </c>
      <c r="D242" s="6" t="s">
        <v>54</v>
      </c>
      <c r="E242" s="6" t="s">
        <v>55</v>
      </c>
      <c r="F242" s="6">
        <v>5.0</v>
      </c>
      <c r="G242" s="6">
        <v>158.41</v>
      </c>
      <c r="H242" s="6">
        <v>792.05</v>
      </c>
      <c r="I242" s="6" t="s">
        <v>24</v>
      </c>
      <c r="J242" s="6" t="s">
        <v>18</v>
      </c>
      <c r="L242" s="3"/>
      <c r="M242" s="3"/>
      <c r="O242" s="3"/>
      <c r="P242" s="3"/>
      <c r="R242" s="3"/>
      <c r="S242" s="3"/>
      <c r="T242" s="3"/>
      <c r="U242" s="3"/>
      <c r="V242" s="8" t="b">
        <f t="shared" ref="V242:X242" si="241">isnumber(F242)</f>
        <v>1</v>
      </c>
      <c r="W242" s="8" t="b">
        <f t="shared" si="241"/>
        <v>1</v>
      </c>
      <c r="X242" s="8" t="b">
        <f t="shared" si="241"/>
        <v>1</v>
      </c>
    </row>
    <row r="243">
      <c r="A243" s="5">
        <v>45571.0</v>
      </c>
      <c r="B243" s="6" t="s">
        <v>307</v>
      </c>
      <c r="C243" s="6" t="s">
        <v>40</v>
      </c>
      <c r="D243" s="6" t="s">
        <v>54</v>
      </c>
      <c r="E243" s="6" t="s">
        <v>124</v>
      </c>
      <c r="F243" s="6">
        <v>5.0</v>
      </c>
      <c r="G243" s="6">
        <v>293.13</v>
      </c>
      <c r="H243" s="6">
        <v>1465.65</v>
      </c>
      <c r="I243" s="6" t="s">
        <v>38</v>
      </c>
      <c r="J243" s="6" t="s">
        <v>18</v>
      </c>
      <c r="L243" s="3"/>
      <c r="M243" s="3"/>
      <c r="O243" s="3"/>
      <c r="P243" s="3"/>
      <c r="R243" s="3"/>
      <c r="S243" s="3"/>
      <c r="T243" s="3"/>
      <c r="U243" s="3"/>
      <c r="V243" s="8" t="b">
        <f t="shared" ref="V243:X243" si="242">isnumber(F243)</f>
        <v>1</v>
      </c>
      <c r="W243" s="8" t="b">
        <f t="shared" si="242"/>
        <v>1</v>
      </c>
      <c r="X243" s="8" t="b">
        <f t="shared" si="242"/>
        <v>1</v>
      </c>
    </row>
    <row r="244">
      <c r="A244" s="5">
        <v>45620.0</v>
      </c>
      <c r="B244" s="6" t="s">
        <v>308</v>
      </c>
      <c r="C244" s="6" t="s">
        <v>32</v>
      </c>
      <c r="D244" s="6" t="s">
        <v>15</v>
      </c>
      <c r="E244" s="6" t="s">
        <v>50</v>
      </c>
      <c r="F244" s="6">
        <v>4.0</v>
      </c>
      <c r="G244" s="6">
        <v>338.32</v>
      </c>
      <c r="H244" s="6">
        <v>1353.28</v>
      </c>
      <c r="I244" s="6" t="s">
        <v>17</v>
      </c>
      <c r="J244" s="6" t="s">
        <v>18</v>
      </c>
      <c r="L244" s="3"/>
      <c r="M244" s="3"/>
      <c r="O244" s="3"/>
      <c r="P244" s="3"/>
      <c r="R244" s="3"/>
      <c r="S244" s="3"/>
      <c r="T244" s="3"/>
      <c r="U244" s="3"/>
      <c r="V244" s="8" t="b">
        <f t="shared" ref="V244:X244" si="243">isnumber(F244)</f>
        <v>1</v>
      </c>
      <c r="W244" s="8" t="b">
        <f t="shared" si="243"/>
        <v>1</v>
      </c>
      <c r="X244" s="8" t="b">
        <f t="shared" si="243"/>
        <v>1</v>
      </c>
    </row>
    <row r="245">
      <c r="A245" s="5">
        <v>45569.0</v>
      </c>
      <c r="B245" s="6" t="s">
        <v>309</v>
      </c>
      <c r="C245" s="6" t="s">
        <v>14</v>
      </c>
      <c r="D245" s="6" t="s">
        <v>41</v>
      </c>
      <c r="E245" s="6" t="s">
        <v>106</v>
      </c>
      <c r="F245" s="6">
        <v>3.0</v>
      </c>
      <c r="G245" s="6">
        <v>249.0</v>
      </c>
      <c r="H245" s="6">
        <v>747.0</v>
      </c>
      <c r="I245" s="6" t="s">
        <v>24</v>
      </c>
      <c r="J245" s="6" t="s">
        <v>18</v>
      </c>
      <c r="L245" s="3"/>
      <c r="M245" s="3"/>
      <c r="O245" s="3"/>
      <c r="P245" s="3"/>
      <c r="R245" s="3"/>
      <c r="S245" s="3"/>
      <c r="T245" s="3"/>
      <c r="U245" s="3"/>
      <c r="V245" s="8" t="b">
        <f t="shared" ref="V245:X245" si="244">isnumber(F245)</f>
        <v>1</v>
      </c>
      <c r="W245" s="8" t="b">
        <f t="shared" si="244"/>
        <v>1</v>
      </c>
      <c r="X245" s="8" t="b">
        <f t="shared" si="244"/>
        <v>1</v>
      </c>
    </row>
    <row r="246">
      <c r="A246" s="5">
        <v>45714.0</v>
      </c>
      <c r="B246" s="6" t="s">
        <v>310</v>
      </c>
      <c r="C246" s="6" t="s">
        <v>64</v>
      </c>
      <c r="D246" s="6" t="s">
        <v>15</v>
      </c>
      <c r="E246" s="6" t="s">
        <v>16</v>
      </c>
      <c r="F246" s="6">
        <v>1.0</v>
      </c>
      <c r="G246" s="6">
        <v>322.71</v>
      </c>
      <c r="H246" s="6">
        <v>322.71</v>
      </c>
      <c r="I246" s="6" t="s">
        <v>38</v>
      </c>
      <c r="J246" s="6" t="s">
        <v>18</v>
      </c>
      <c r="L246" s="3"/>
      <c r="M246" s="3"/>
      <c r="O246" s="3"/>
      <c r="P246" s="3"/>
      <c r="R246" s="3"/>
      <c r="S246" s="3"/>
      <c r="T246" s="3"/>
      <c r="U246" s="3"/>
      <c r="V246" s="8" t="b">
        <f t="shared" ref="V246:X246" si="245">isnumber(F246)</f>
        <v>1</v>
      </c>
      <c r="W246" s="8" t="b">
        <f t="shared" si="245"/>
        <v>1</v>
      </c>
      <c r="X246" s="8" t="b">
        <f t="shared" si="245"/>
        <v>1</v>
      </c>
    </row>
    <row r="247">
      <c r="A247" s="5">
        <v>45671.0</v>
      </c>
      <c r="B247" s="6" t="s">
        <v>311</v>
      </c>
      <c r="C247" s="6" t="s">
        <v>64</v>
      </c>
      <c r="D247" s="6" t="s">
        <v>22</v>
      </c>
      <c r="E247" s="6" t="s">
        <v>129</v>
      </c>
      <c r="F247" s="6">
        <v>4.0</v>
      </c>
      <c r="G247" s="6">
        <v>336.05</v>
      </c>
      <c r="H247" s="6">
        <v>1344.2</v>
      </c>
      <c r="I247" s="6" t="s">
        <v>38</v>
      </c>
      <c r="J247" s="6" t="s">
        <v>18</v>
      </c>
      <c r="L247" s="3"/>
      <c r="M247" s="3"/>
      <c r="O247" s="3"/>
      <c r="P247" s="3"/>
      <c r="R247" s="3"/>
      <c r="S247" s="3"/>
      <c r="T247" s="3"/>
      <c r="U247" s="3"/>
      <c r="V247" s="8" t="b">
        <f t="shared" ref="V247:X247" si="246">isnumber(F247)</f>
        <v>1</v>
      </c>
      <c r="W247" s="8" t="b">
        <f t="shared" si="246"/>
        <v>1</v>
      </c>
      <c r="X247" s="8" t="b">
        <f t="shared" si="246"/>
        <v>1</v>
      </c>
    </row>
    <row r="248">
      <c r="A248" s="13">
        <v>45591.0</v>
      </c>
      <c r="B248" s="14" t="s">
        <v>312</v>
      </c>
      <c r="C248" s="14" t="s">
        <v>32</v>
      </c>
      <c r="D248" s="14" t="s">
        <v>28</v>
      </c>
      <c r="E248" s="14" t="s">
        <v>74</v>
      </c>
      <c r="F248" s="14">
        <v>3.0</v>
      </c>
      <c r="G248" s="14">
        <v>434.08</v>
      </c>
      <c r="H248" s="14">
        <v>1302.24</v>
      </c>
      <c r="I248" s="14" t="s">
        <v>17</v>
      </c>
      <c r="J248" s="14" t="s">
        <v>34</v>
      </c>
      <c r="K248" s="15"/>
      <c r="L248" s="16"/>
      <c r="M248" s="16"/>
      <c r="N248" s="15"/>
      <c r="O248" s="16"/>
      <c r="P248" s="16"/>
      <c r="Q248" s="15"/>
      <c r="R248" s="16"/>
      <c r="S248" s="16"/>
      <c r="T248" s="16"/>
      <c r="U248" s="16"/>
      <c r="V248" s="15" t="b">
        <f t="shared" ref="V248:X248" si="247">isnumber(F248)</f>
        <v>1</v>
      </c>
      <c r="W248" s="15" t="b">
        <f t="shared" si="247"/>
        <v>1</v>
      </c>
      <c r="X248" s="15" t="b">
        <f t="shared" si="247"/>
        <v>1</v>
      </c>
    </row>
    <row r="249">
      <c r="A249" s="5">
        <v>45699.0</v>
      </c>
      <c r="B249" s="6" t="s">
        <v>313</v>
      </c>
      <c r="C249" s="6" t="s">
        <v>53</v>
      </c>
      <c r="D249" s="6" t="s">
        <v>54</v>
      </c>
      <c r="E249" s="6" t="s">
        <v>98</v>
      </c>
      <c r="F249" s="6">
        <v>5.0</v>
      </c>
      <c r="G249" s="6">
        <v>89.05</v>
      </c>
      <c r="H249" s="6">
        <v>445.25</v>
      </c>
      <c r="I249" s="6" t="s">
        <v>38</v>
      </c>
      <c r="J249" s="6" t="s">
        <v>18</v>
      </c>
      <c r="L249" s="3"/>
      <c r="M249" s="3"/>
      <c r="O249" s="3"/>
      <c r="P249" s="3"/>
      <c r="R249" s="3"/>
      <c r="S249" s="3"/>
      <c r="T249" s="3"/>
      <c r="U249" s="3"/>
      <c r="V249" s="8" t="b">
        <f t="shared" ref="V249:X249" si="248">isnumber(F249)</f>
        <v>1</v>
      </c>
      <c r="W249" s="8" t="b">
        <f t="shared" si="248"/>
        <v>1</v>
      </c>
      <c r="X249" s="8" t="b">
        <f t="shared" si="248"/>
        <v>1</v>
      </c>
    </row>
    <row r="250">
      <c r="A250" s="5">
        <v>45551.0</v>
      </c>
      <c r="B250" s="6" t="s">
        <v>314</v>
      </c>
      <c r="C250" s="6" t="s">
        <v>73</v>
      </c>
      <c r="D250" s="6" t="s">
        <v>41</v>
      </c>
      <c r="E250" s="6" t="s">
        <v>106</v>
      </c>
      <c r="F250" s="6">
        <v>1.0</v>
      </c>
      <c r="G250" s="6">
        <v>349.1</v>
      </c>
      <c r="H250" s="6">
        <v>349.1</v>
      </c>
      <c r="I250" s="6" t="s">
        <v>38</v>
      </c>
      <c r="J250" s="6" t="s">
        <v>18</v>
      </c>
      <c r="L250" s="3"/>
      <c r="M250" s="3"/>
      <c r="O250" s="3"/>
      <c r="P250" s="3"/>
      <c r="R250" s="3"/>
      <c r="S250" s="3"/>
      <c r="T250" s="3"/>
      <c r="U250" s="3"/>
      <c r="V250" s="8" t="b">
        <f t="shared" ref="V250:X250" si="249">isnumber(F250)</f>
        <v>1</v>
      </c>
      <c r="W250" s="8" t="b">
        <f t="shared" si="249"/>
        <v>1</v>
      </c>
      <c r="X250" s="8" t="b">
        <f t="shared" si="249"/>
        <v>1</v>
      </c>
    </row>
    <row r="251">
      <c r="A251" s="5">
        <v>45573.0</v>
      </c>
      <c r="B251" s="6" t="s">
        <v>315</v>
      </c>
      <c r="C251" s="6" t="s">
        <v>68</v>
      </c>
      <c r="D251" s="6" t="s">
        <v>15</v>
      </c>
      <c r="E251" s="6" t="s">
        <v>50</v>
      </c>
      <c r="F251" s="6">
        <v>5.0</v>
      </c>
      <c r="G251" s="6">
        <v>60.65</v>
      </c>
      <c r="H251" s="6">
        <v>303.25</v>
      </c>
      <c r="I251" s="6" t="s">
        <v>24</v>
      </c>
      <c r="J251" s="6" t="s">
        <v>18</v>
      </c>
      <c r="L251" s="3"/>
      <c r="M251" s="3"/>
      <c r="O251" s="3"/>
      <c r="P251" s="3"/>
      <c r="R251" s="3"/>
      <c r="S251" s="3"/>
      <c r="T251" s="3"/>
      <c r="U251" s="3"/>
      <c r="V251" s="8" t="b">
        <f t="shared" ref="V251:X251" si="250">isnumber(F251)</f>
        <v>1</v>
      </c>
      <c r="W251" s="8" t="b">
        <f t="shared" si="250"/>
        <v>1</v>
      </c>
      <c r="X251" s="8" t="b">
        <f t="shared" si="250"/>
        <v>1</v>
      </c>
    </row>
    <row r="252">
      <c r="A252" s="5">
        <v>45677.0</v>
      </c>
      <c r="B252" s="6" t="s">
        <v>316</v>
      </c>
      <c r="C252" s="6" t="s">
        <v>68</v>
      </c>
      <c r="D252" s="6" t="s">
        <v>22</v>
      </c>
      <c r="E252" s="6" t="s">
        <v>23</v>
      </c>
      <c r="F252" s="6">
        <v>5.0</v>
      </c>
      <c r="G252" s="6">
        <v>431.69</v>
      </c>
      <c r="H252" s="6">
        <v>2158.45</v>
      </c>
      <c r="I252" s="6" t="s">
        <v>17</v>
      </c>
      <c r="J252" s="6" t="s">
        <v>18</v>
      </c>
      <c r="L252" s="3"/>
      <c r="M252" s="3"/>
      <c r="O252" s="3"/>
      <c r="P252" s="3"/>
      <c r="R252" s="3"/>
      <c r="S252" s="3"/>
      <c r="T252" s="3"/>
      <c r="U252" s="3"/>
      <c r="V252" s="8" t="b">
        <f t="shared" ref="V252:X252" si="251">isnumber(F252)</f>
        <v>1</v>
      </c>
      <c r="W252" s="8" t="b">
        <f t="shared" si="251"/>
        <v>1</v>
      </c>
      <c r="X252" s="8" t="b">
        <f t="shared" si="251"/>
        <v>1</v>
      </c>
    </row>
    <row r="253">
      <c r="A253" s="5">
        <v>45554.0</v>
      </c>
      <c r="B253" s="6" t="s">
        <v>317</v>
      </c>
      <c r="C253" s="6" t="s">
        <v>53</v>
      </c>
      <c r="D253" s="6" t="s">
        <v>15</v>
      </c>
      <c r="E253" s="6" t="s">
        <v>83</v>
      </c>
      <c r="F253" s="6">
        <v>3.0</v>
      </c>
      <c r="G253" s="6">
        <v>353.39</v>
      </c>
      <c r="H253" s="6">
        <v>1060.17</v>
      </c>
      <c r="I253" s="6" t="s">
        <v>24</v>
      </c>
      <c r="J253" s="6" t="s">
        <v>18</v>
      </c>
      <c r="L253" s="3"/>
      <c r="M253" s="3"/>
      <c r="O253" s="3"/>
      <c r="P253" s="3"/>
      <c r="R253" s="3"/>
      <c r="S253" s="3"/>
      <c r="T253" s="3"/>
      <c r="U253" s="3"/>
      <c r="V253" s="8" t="b">
        <f t="shared" ref="V253:X253" si="252">isnumber(F253)</f>
        <v>1</v>
      </c>
      <c r="W253" s="8" t="b">
        <f t="shared" si="252"/>
        <v>1</v>
      </c>
      <c r="X253" s="8" t="b">
        <f t="shared" si="252"/>
        <v>1</v>
      </c>
    </row>
    <row r="254">
      <c r="A254" s="5">
        <v>45654.0</v>
      </c>
      <c r="B254" s="6" t="s">
        <v>318</v>
      </c>
      <c r="C254" s="6" t="s">
        <v>36</v>
      </c>
      <c r="D254" s="6" t="s">
        <v>41</v>
      </c>
      <c r="E254" s="6" t="s">
        <v>90</v>
      </c>
      <c r="F254" s="6">
        <v>5.0</v>
      </c>
      <c r="G254" s="6">
        <v>459.6</v>
      </c>
      <c r="H254" s="6">
        <v>2298.0</v>
      </c>
      <c r="I254" s="6" t="s">
        <v>38</v>
      </c>
      <c r="J254" s="6" t="s">
        <v>18</v>
      </c>
      <c r="L254" s="3"/>
      <c r="M254" s="3"/>
      <c r="O254" s="3"/>
      <c r="P254" s="3"/>
      <c r="R254" s="3"/>
      <c r="S254" s="3"/>
      <c r="T254" s="3"/>
      <c r="U254" s="3"/>
      <c r="V254" s="8" t="b">
        <f t="shared" ref="V254:X254" si="253">isnumber(F254)</f>
        <v>1</v>
      </c>
      <c r="W254" s="8" t="b">
        <f t="shared" si="253"/>
        <v>1</v>
      </c>
      <c r="X254" s="8" t="b">
        <f t="shared" si="253"/>
        <v>1</v>
      </c>
    </row>
    <row r="255">
      <c r="A255" s="5">
        <v>45705.0</v>
      </c>
      <c r="B255" s="6" t="s">
        <v>319</v>
      </c>
      <c r="C255" s="6" t="s">
        <v>32</v>
      </c>
      <c r="D255" s="6" t="s">
        <v>22</v>
      </c>
      <c r="E255" s="6" t="s">
        <v>94</v>
      </c>
      <c r="F255" s="6">
        <v>2.0</v>
      </c>
      <c r="G255" s="6">
        <v>99.47</v>
      </c>
      <c r="H255" s="6">
        <v>198.94</v>
      </c>
      <c r="I255" s="6" t="s">
        <v>38</v>
      </c>
      <c r="J255" s="6" t="s">
        <v>34</v>
      </c>
      <c r="L255" s="3"/>
      <c r="M255" s="3"/>
      <c r="O255" s="3"/>
      <c r="P255" s="3"/>
      <c r="R255" s="3"/>
      <c r="S255" s="3"/>
      <c r="T255" s="3"/>
      <c r="U255" s="3"/>
      <c r="V255" s="8" t="b">
        <f t="shared" ref="V255:X255" si="254">isnumber(F255)</f>
        <v>1</v>
      </c>
      <c r="W255" s="8" t="b">
        <f t="shared" si="254"/>
        <v>1</v>
      </c>
      <c r="X255" s="8" t="b">
        <f t="shared" si="254"/>
        <v>1</v>
      </c>
    </row>
    <row r="256">
      <c r="A256" s="5">
        <v>45613.0</v>
      </c>
      <c r="B256" s="6" t="s">
        <v>320</v>
      </c>
      <c r="C256" s="6" t="s">
        <v>14</v>
      </c>
      <c r="D256" s="6" t="s">
        <v>22</v>
      </c>
      <c r="E256" s="6" t="s">
        <v>23</v>
      </c>
      <c r="F256" s="6">
        <v>1.0</v>
      </c>
      <c r="G256" s="6">
        <v>369.37</v>
      </c>
      <c r="H256" s="6">
        <v>369.37</v>
      </c>
      <c r="I256" s="6" t="s">
        <v>38</v>
      </c>
      <c r="J256" s="6" t="s">
        <v>18</v>
      </c>
      <c r="L256" s="3"/>
      <c r="M256" s="3"/>
      <c r="O256" s="3"/>
      <c r="P256" s="3"/>
      <c r="R256" s="3"/>
      <c r="S256" s="3"/>
      <c r="T256" s="3"/>
      <c r="U256" s="3"/>
      <c r="V256" s="8" t="b">
        <f t="shared" ref="V256:X256" si="255">isnumber(F256)</f>
        <v>1</v>
      </c>
      <c r="W256" s="8" t="b">
        <f t="shared" si="255"/>
        <v>1</v>
      </c>
      <c r="X256" s="8" t="b">
        <f t="shared" si="255"/>
        <v>1</v>
      </c>
    </row>
    <row r="257">
      <c r="A257" s="13">
        <v>45676.0</v>
      </c>
      <c r="B257" s="14" t="s">
        <v>321</v>
      </c>
      <c r="C257" s="14" t="s">
        <v>64</v>
      </c>
      <c r="D257" s="14" t="s">
        <v>28</v>
      </c>
      <c r="E257" s="14" t="s">
        <v>74</v>
      </c>
      <c r="F257" s="14">
        <v>1.0</v>
      </c>
      <c r="G257" s="14">
        <v>59.68</v>
      </c>
      <c r="H257" s="14">
        <v>59.68</v>
      </c>
      <c r="I257" s="14" t="s">
        <v>24</v>
      </c>
      <c r="J257" s="14" t="s">
        <v>34</v>
      </c>
      <c r="K257" s="15"/>
      <c r="L257" s="16"/>
      <c r="M257" s="16"/>
      <c r="N257" s="15"/>
      <c r="O257" s="16"/>
      <c r="P257" s="16"/>
      <c r="Q257" s="15"/>
      <c r="R257" s="16"/>
      <c r="S257" s="16"/>
      <c r="T257" s="16"/>
      <c r="U257" s="16"/>
      <c r="V257" s="15" t="b">
        <f t="shared" ref="V257:X257" si="256">isnumber(F257)</f>
        <v>1</v>
      </c>
      <c r="W257" s="15" t="b">
        <f t="shared" si="256"/>
        <v>1</v>
      </c>
      <c r="X257" s="15" t="b">
        <f t="shared" si="256"/>
        <v>1</v>
      </c>
    </row>
    <row r="258">
      <c r="A258" s="5">
        <v>45632.0</v>
      </c>
      <c r="B258" s="6" t="s">
        <v>322</v>
      </c>
      <c r="C258" s="6" t="s">
        <v>73</v>
      </c>
      <c r="D258" s="6" t="s">
        <v>15</v>
      </c>
      <c r="E258" s="6" t="s">
        <v>16</v>
      </c>
      <c r="F258" s="6">
        <v>2.0</v>
      </c>
      <c r="G258" s="6">
        <v>306.46</v>
      </c>
      <c r="H258" s="6">
        <v>612.92</v>
      </c>
      <c r="I258" s="6" t="s">
        <v>24</v>
      </c>
      <c r="J258" s="6" t="s">
        <v>18</v>
      </c>
      <c r="L258" s="3"/>
      <c r="M258" s="3"/>
      <c r="O258" s="3"/>
      <c r="P258" s="3"/>
      <c r="R258" s="3"/>
      <c r="S258" s="3"/>
      <c r="T258" s="3"/>
      <c r="U258" s="3"/>
      <c r="V258" s="8" t="b">
        <f t="shared" ref="V258:X258" si="257">isnumber(F258)</f>
        <v>1</v>
      </c>
      <c r="W258" s="8" t="b">
        <f t="shared" si="257"/>
        <v>1</v>
      </c>
      <c r="X258" s="8" t="b">
        <f t="shared" si="257"/>
        <v>1</v>
      </c>
    </row>
    <row r="259">
      <c r="A259" s="5">
        <v>45595.0</v>
      </c>
      <c r="B259" s="6" t="s">
        <v>323</v>
      </c>
      <c r="C259" s="6" t="s">
        <v>40</v>
      </c>
      <c r="D259" s="6" t="s">
        <v>41</v>
      </c>
      <c r="E259" s="6" t="s">
        <v>42</v>
      </c>
      <c r="F259" s="6">
        <v>5.0</v>
      </c>
      <c r="G259" s="6">
        <v>167.23</v>
      </c>
      <c r="H259" s="6">
        <v>836.15</v>
      </c>
      <c r="I259" s="6" t="s">
        <v>24</v>
      </c>
      <c r="J259" s="6" t="s">
        <v>18</v>
      </c>
      <c r="L259" s="3"/>
      <c r="M259" s="3"/>
      <c r="O259" s="3"/>
      <c r="P259" s="3"/>
      <c r="R259" s="3"/>
      <c r="S259" s="3"/>
      <c r="T259" s="3"/>
      <c r="U259" s="3"/>
      <c r="V259" s="8" t="b">
        <f t="shared" ref="V259:X259" si="258">isnumber(F259)</f>
        <v>1</v>
      </c>
      <c r="W259" s="8" t="b">
        <f t="shared" si="258"/>
        <v>1</v>
      </c>
      <c r="X259" s="8" t="b">
        <f t="shared" si="258"/>
        <v>1</v>
      </c>
    </row>
    <row r="260">
      <c r="A260" s="13">
        <v>45588.0</v>
      </c>
      <c r="B260" s="14" t="s">
        <v>324</v>
      </c>
      <c r="C260" s="14" t="s">
        <v>68</v>
      </c>
      <c r="D260" s="14" t="s">
        <v>54</v>
      </c>
      <c r="E260" s="14" t="s">
        <v>98</v>
      </c>
      <c r="F260" s="14">
        <v>4.0</v>
      </c>
      <c r="G260" s="14">
        <v>401.7</v>
      </c>
      <c r="H260" s="14">
        <v>1606.8</v>
      </c>
      <c r="I260" s="14" t="s">
        <v>24</v>
      </c>
      <c r="J260" s="14" t="s">
        <v>34</v>
      </c>
      <c r="K260" s="15"/>
      <c r="L260" s="16"/>
      <c r="M260" s="16"/>
      <c r="N260" s="15"/>
      <c r="O260" s="16"/>
      <c r="P260" s="16"/>
      <c r="Q260" s="15"/>
      <c r="R260" s="16"/>
      <c r="S260" s="16"/>
      <c r="T260" s="16"/>
      <c r="U260" s="16"/>
      <c r="V260" s="15" t="b">
        <f t="shared" ref="V260:X260" si="259">isnumber(F260)</f>
        <v>1</v>
      </c>
      <c r="W260" s="15" t="b">
        <f t="shared" si="259"/>
        <v>1</v>
      </c>
      <c r="X260" s="15" t="b">
        <f t="shared" si="259"/>
        <v>1</v>
      </c>
    </row>
    <row r="261">
      <c r="A261" s="13">
        <v>45666.0</v>
      </c>
      <c r="B261" s="14" t="s">
        <v>325</v>
      </c>
      <c r="C261" s="14" t="s">
        <v>36</v>
      </c>
      <c r="D261" s="14" t="s">
        <v>28</v>
      </c>
      <c r="E261" s="14" t="s">
        <v>74</v>
      </c>
      <c r="F261" s="14">
        <v>4.0</v>
      </c>
      <c r="G261" s="14">
        <v>187.54</v>
      </c>
      <c r="H261" s="14">
        <v>750.16</v>
      </c>
      <c r="I261" s="14" t="s">
        <v>24</v>
      </c>
      <c r="J261" s="14" t="s">
        <v>34</v>
      </c>
      <c r="K261" s="15"/>
      <c r="L261" s="16"/>
      <c r="M261" s="16"/>
      <c r="N261" s="15"/>
      <c r="O261" s="16"/>
      <c r="P261" s="16"/>
      <c r="Q261" s="15"/>
      <c r="R261" s="16"/>
      <c r="S261" s="16"/>
      <c r="T261" s="16"/>
      <c r="U261" s="16"/>
      <c r="V261" s="15" t="b">
        <f t="shared" ref="V261:X261" si="260">isnumber(F261)</f>
        <v>1</v>
      </c>
      <c r="W261" s="15" t="b">
        <f t="shared" si="260"/>
        <v>1</v>
      </c>
      <c r="X261" s="15" t="b">
        <f t="shared" si="260"/>
        <v>1</v>
      </c>
    </row>
    <row r="262">
      <c r="A262" s="5">
        <v>45664.0</v>
      </c>
      <c r="B262" s="6" t="s">
        <v>326</v>
      </c>
      <c r="C262" s="6" t="s">
        <v>73</v>
      </c>
      <c r="D262" s="6" t="s">
        <v>28</v>
      </c>
      <c r="E262" s="6" t="s">
        <v>79</v>
      </c>
      <c r="F262" s="6">
        <v>2.0</v>
      </c>
      <c r="G262" s="6">
        <v>463.87</v>
      </c>
      <c r="H262" s="6">
        <v>927.74</v>
      </c>
      <c r="I262" s="6" t="s">
        <v>24</v>
      </c>
      <c r="J262" s="6" t="s">
        <v>43</v>
      </c>
      <c r="L262" s="3"/>
      <c r="M262" s="3"/>
      <c r="O262" s="3"/>
      <c r="P262" s="3"/>
      <c r="R262" s="3"/>
      <c r="S262" s="3"/>
      <c r="T262" s="3"/>
      <c r="U262" s="3"/>
      <c r="V262" s="8" t="b">
        <f t="shared" ref="V262:X262" si="261">isnumber(F262)</f>
        <v>1</v>
      </c>
      <c r="W262" s="8" t="b">
        <f t="shared" si="261"/>
        <v>1</v>
      </c>
      <c r="X262" s="8" t="b">
        <f t="shared" si="261"/>
        <v>1</v>
      </c>
    </row>
    <row r="263">
      <c r="A263" s="13">
        <v>45589.0</v>
      </c>
      <c r="B263" s="14" t="s">
        <v>327</v>
      </c>
      <c r="C263" s="14" t="s">
        <v>36</v>
      </c>
      <c r="D263" s="14" t="s">
        <v>22</v>
      </c>
      <c r="E263" s="14" t="s">
        <v>94</v>
      </c>
      <c r="F263" s="14">
        <v>3.0</v>
      </c>
      <c r="G263" s="14">
        <v>14.01</v>
      </c>
      <c r="H263" s="14">
        <v>42.03</v>
      </c>
      <c r="I263" s="14" t="s">
        <v>38</v>
      </c>
      <c r="J263" s="14" t="s">
        <v>34</v>
      </c>
      <c r="K263" s="15"/>
      <c r="L263" s="16"/>
      <c r="M263" s="16"/>
      <c r="N263" s="15"/>
      <c r="O263" s="16"/>
      <c r="P263" s="16"/>
      <c r="Q263" s="15"/>
      <c r="R263" s="16"/>
      <c r="S263" s="16"/>
      <c r="T263" s="16"/>
      <c r="U263" s="16"/>
      <c r="V263" s="15" t="b">
        <f t="shared" ref="V263:X263" si="262">isnumber(F263)</f>
        <v>1</v>
      </c>
      <c r="W263" s="15" t="b">
        <f t="shared" si="262"/>
        <v>1</v>
      </c>
      <c r="X263" s="15" t="b">
        <f t="shared" si="262"/>
        <v>1</v>
      </c>
    </row>
    <row r="264">
      <c r="A264" s="5">
        <v>45643.0</v>
      </c>
      <c r="B264" s="6" t="s">
        <v>328</v>
      </c>
      <c r="C264" s="6" t="s">
        <v>40</v>
      </c>
      <c r="D264" s="6" t="s">
        <v>22</v>
      </c>
      <c r="E264" s="6" t="s">
        <v>23</v>
      </c>
      <c r="F264" s="6">
        <v>1.0</v>
      </c>
      <c r="G264" s="6">
        <v>232.13</v>
      </c>
      <c r="H264" s="6">
        <v>232.13</v>
      </c>
      <c r="I264" s="6" t="s">
        <v>17</v>
      </c>
      <c r="J264" s="6" t="s">
        <v>43</v>
      </c>
      <c r="L264" s="3"/>
      <c r="M264" s="3"/>
      <c r="O264" s="3"/>
      <c r="P264" s="3"/>
      <c r="R264" s="3"/>
      <c r="S264" s="3"/>
      <c r="T264" s="3"/>
      <c r="U264" s="3"/>
      <c r="V264" s="8" t="b">
        <f t="shared" ref="V264:X264" si="263">isnumber(F264)</f>
        <v>1</v>
      </c>
      <c r="W264" s="8" t="b">
        <f t="shared" si="263"/>
        <v>1</v>
      </c>
      <c r="X264" s="8" t="b">
        <f t="shared" si="263"/>
        <v>1</v>
      </c>
    </row>
    <row r="265">
      <c r="A265" s="13">
        <v>45675.0</v>
      </c>
      <c r="B265" s="14" t="s">
        <v>329</v>
      </c>
      <c r="C265" s="14" t="s">
        <v>36</v>
      </c>
      <c r="D265" s="14" t="s">
        <v>15</v>
      </c>
      <c r="E265" s="14" t="s">
        <v>16</v>
      </c>
      <c r="F265" s="14">
        <v>3.0</v>
      </c>
      <c r="G265" s="14">
        <v>273.56</v>
      </c>
      <c r="H265" s="14">
        <v>820.68</v>
      </c>
      <c r="I265" s="14" t="s">
        <v>24</v>
      </c>
      <c r="J265" s="14" t="s">
        <v>34</v>
      </c>
      <c r="K265" s="15"/>
      <c r="L265" s="16"/>
      <c r="M265" s="16"/>
      <c r="N265" s="15"/>
      <c r="O265" s="16"/>
      <c r="P265" s="16"/>
      <c r="Q265" s="15"/>
      <c r="R265" s="16"/>
      <c r="S265" s="16"/>
      <c r="T265" s="16"/>
      <c r="U265" s="16"/>
      <c r="V265" s="15" t="b">
        <f t="shared" ref="V265:X265" si="264">isnumber(F265)</f>
        <v>1</v>
      </c>
      <c r="W265" s="15" t="b">
        <f t="shared" si="264"/>
        <v>1</v>
      </c>
      <c r="X265" s="15" t="b">
        <f t="shared" si="264"/>
        <v>1</v>
      </c>
    </row>
    <row r="266">
      <c r="A266" s="5">
        <v>45670.0</v>
      </c>
      <c r="B266" s="6" t="s">
        <v>330</v>
      </c>
      <c r="C266" s="6" t="s">
        <v>14</v>
      </c>
      <c r="D266" s="6" t="s">
        <v>28</v>
      </c>
      <c r="E266" s="6" t="s">
        <v>37</v>
      </c>
      <c r="F266" s="6">
        <v>3.0</v>
      </c>
      <c r="G266" s="6">
        <v>187.97</v>
      </c>
      <c r="H266" s="6">
        <v>563.91</v>
      </c>
      <c r="I266" s="6" t="s">
        <v>38</v>
      </c>
      <c r="J266" s="6" t="s">
        <v>18</v>
      </c>
      <c r="L266" s="3"/>
      <c r="M266" s="3"/>
      <c r="O266" s="3"/>
      <c r="P266" s="3"/>
      <c r="R266" s="3"/>
      <c r="S266" s="3"/>
      <c r="T266" s="3"/>
      <c r="U266" s="3"/>
      <c r="V266" s="8" t="b">
        <f t="shared" ref="V266:X266" si="265">isnumber(F266)</f>
        <v>1</v>
      </c>
      <c r="W266" s="8" t="b">
        <f t="shared" si="265"/>
        <v>1</v>
      </c>
      <c r="X266" s="8" t="b">
        <f t="shared" si="265"/>
        <v>1</v>
      </c>
    </row>
    <row r="267">
      <c r="A267" s="5">
        <v>45578.0</v>
      </c>
      <c r="B267" s="6" t="s">
        <v>331</v>
      </c>
      <c r="C267" s="6" t="s">
        <v>36</v>
      </c>
      <c r="D267" s="6" t="s">
        <v>22</v>
      </c>
      <c r="E267" s="6" t="s">
        <v>94</v>
      </c>
      <c r="F267" s="6">
        <v>1.0</v>
      </c>
      <c r="G267" s="6">
        <v>422.78</v>
      </c>
      <c r="H267" s="6">
        <v>422.78</v>
      </c>
      <c r="I267" s="6" t="s">
        <v>38</v>
      </c>
      <c r="J267" s="6" t="s">
        <v>18</v>
      </c>
      <c r="L267" s="3"/>
      <c r="M267" s="3"/>
      <c r="O267" s="3"/>
      <c r="P267" s="3"/>
      <c r="R267" s="3"/>
      <c r="S267" s="3"/>
      <c r="T267" s="3"/>
      <c r="U267" s="3"/>
      <c r="V267" s="8" t="b">
        <f t="shared" ref="V267:X267" si="266">isnumber(F267)</f>
        <v>1</v>
      </c>
      <c r="W267" s="8" t="b">
        <f t="shared" si="266"/>
        <v>1</v>
      </c>
      <c r="X267" s="8" t="b">
        <f t="shared" si="266"/>
        <v>1</v>
      </c>
    </row>
    <row r="268">
      <c r="A268" s="5">
        <v>45535.0</v>
      </c>
      <c r="B268" s="6" t="s">
        <v>332</v>
      </c>
      <c r="C268" s="6" t="s">
        <v>73</v>
      </c>
      <c r="D268" s="6" t="s">
        <v>22</v>
      </c>
      <c r="E268" s="6" t="s">
        <v>88</v>
      </c>
      <c r="F268" s="6">
        <v>4.0</v>
      </c>
      <c r="G268" s="6">
        <v>247.05</v>
      </c>
      <c r="H268" s="6">
        <v>988.2</v>
      </c>
      <c r="I268" s="6" t="s">
        <v>38</v>
      </c>
      <c r="J268" s="6" t="s">
        <v>18</v>
      </c>
      <c r="L268" s="3"/>
      <c r="M268" s="3"/>
      <c r="O268" s="3"/>
      <c r="P268" s="3"/>
      <c r="R268" s="3"/>
      <c r="S268" s="3"/>
      <c r="T268" s="3"/>
      <c r="U268" s="3"/>
      <c r="V268" s="8" t="b">
        <f t="shared" ref="V268:X268" si="267">isnumber(F268)</f>
        <v>1</v>
      </c>
      <c r="W268" s="8" t="b">
        <f t="shared" si="267"/>
        <v>1</v>
      </c>
      <c r="X268" s="8" t="b">
        <f t="shared" si="267"/>
        <v>1</v>
      </c>
    </row>
    <row r="269">
      <c r="A269" s="5">
        <v>45702.0</v>
      </c>
      <c r="B269" s="6" t="s">
        <v>333</v>
      </c>
      <c r="C269" s="6" t="s">
        <v>32</v>
      </c>
      <c r="D269" s="6" t="s">
        <v>22</v>
      </c>
      <c r="E269" s="6" t="s">
        <v>88</v>
      </c>
      <c r="F269" s="6">
        <v>1.0</v>
      </c>
      <c r="G269" s="6">
        <v>282.46</v>
      </c>
      <c r="H269" s="6">
        <v>282.46</v>
      </c>
      <c r="I269" s="6" t="s">
        <v>38</v>
      </c>
      <c r="J269" s="6" t="s">
        <v>18</v>
      </c>
      <c r="L269" s="3"/>
      <c r="M269" s="3"/>
      <c r="O269" s="3"/>
      <c r="P269" s="3"/>
      <c r="R269" s="3"/>
      <c r="S269" s="3"/>
      <c r="T269" s="3"/>
      <c r="U269" s="3"/>
      <c r="V269" s="8" t="b">
        <f t="shared" ref="V269:X269" si="268">isnumber(F269)</f>
        <v>1</v>
      </c>
      <c r="W269" s="8" t="b">
        <f t="shared" si="268"/>
        <v>1</v>
      </c>
      <c r="X269" s="8" t="b">
        <f t="shared" si="268"/>
        <v>1</v>
      </c>
    </row>
    <row r="270">
      <c r="A270" s="5">
        <v>45615.0</v>
      </c>
      <c r="B270" s="6" t="s">
        <v>334</v>
      </c>
      <c r="C270" s="6" t="s">
        <v>53</v>
      </c>
      <c r="D270" s="6" t="s">
        <v>22</v>
      </c>
      <c r="E270" s="6" t="s">
        <v>23</v>
      </c>
      <c r="F270" s="6">
        <v>4.0</v>
      </c>
      <c r="G270" s="6">
        <v>175.28</v>
      </c>
      <c r="H270" s="6">
        <v>701.12</v>
      </c>
      <c r="I270" s="6" t="s">
        <v>17</v>
      </c>
      <c r="J270" s="6" t="s">
        <v>18</v>
      </c>
      <c r="L270" s="3"/>
      <c r="M270" s="3"/>
      <c r="O270" s="3"/>
      <c r="P270" s="3"/>
      <c r="R270" s="3"/>
      <c r="S270" s="3"/>
      <c r="T270" s="3"/>
      <c r="U270" s="3"/>
      <c r="V270" s="8" t="b">
        <f t="shared" ref="V270:X270" si="269">isnumber(F270)</f>
        <v>1</v>
      </c>
      <c r="W270" s="8" t="b">
        <f t="shared" si="269"/>
        <v>1</v>
      </c>
      <c r="X270" s="8" t="b">
        <f t="shared" si="269"/>
        <v>1</v>
      </c>
    </row>
    <row r="271">
      <c r="A271" s="5">
        <v>45568.0</v>
      </c>
      <c r="B271" s="6" t="s">
        <v>335</v>
      </c>
      <c r="C271" s="6" t="s">
        <v>64</v>
      </c>
      <c r="D271" s="6" t="s">
        <v>22</v>
      </c>
      <c r="E271" s="6" t="s">
        <v>88</v>
      </c>
      <c r="F271" s="6">
        <v>5.0</v>
      </c>
      <c r="G271" s="6">
        <v>260.77</v>
      </c>
      <c r="H271" s="6">
        <v>1303.85</v>
      </c>
      <c r="I271" s="6" t="s">
        <v>38</v>
      </c>
      <c r="J271" s="6" t="s">
        <v>18</v>
      </c>
      <c r="L271" s="3"/>
      <c r="M271" s="3"/>
      <c r="O271" s="3"/>
      <c r="P271" s="3"/>
      <c r="R271" s="3"/>
      <c r="S271" s="3"/>
      <c r="T271" s="3"/>
      <c r="U271" s="3"/>
      <c r="V271" s="8" t="b">
        <f t="shared" ref="V271:X271" si="270">isnumber(F271)</f>
        <v>1</v>
      </c>
      <c r="W271" s="8" t="b">
        <f t="shared" si="270"/>
        <v>1</v>
      </c>
      <c r="X271" s="8" t="b">
        <f t="shared" si="270"/>
        <v>1</v>
      </c>
    </row>
    <row r="272">
      <c r="A272" s="5">
        <v>45567.0</v>
      </c>
      <c r="B272" s="6" t="s">
        <v>336</v>
      </c>
      <c r="C272" s="6" t="s">
        <v>49</v>
      </c>
      <c r="D272" s="6" t="s">
        <v>28</v>
      </c>
      <c r="E272" s="6" t="s">
        <v>74</v>
      </c>
      <c r="F272" s="6">
        <v>1.0</v>
      </c>
      <c r="G272" s="6">
        <v>193.21</v>
      </c>
      <c r="H272" s="6">
        <v>193.21</v>
      </c>
      <c r="I272" s="6" t="s">
        <v>17</v>
      </c>
      <c r="J272" s="6" t="s">
        <v>18</v>
      </c>
      <c r="L272" s="3"/>
      <c r="M272" s="3"/>
      <c r="O272" s="3"/>
      <c r="P272" s="3"/>
      <c r="R272" s="3"/>
      <c r="S272" s="3"/>
      <c r="T272" s="3"/>
      <c r="U272" s="3"/>
      <c r="V272" s="8" t="b">
        <f t="shared" ref="V272:X272" si="271">isnumber(F272)</f>
        <v>1</v>
      </c>
      <c r="W272" s="8" t="b">
        <f t="shared" si="271"/>
        <v>1</v>
      </c>
      <c r="X272" s="8" t="b">
        <f t="shared" si="271"/>
        <v>1</v>
      </c>
    </row>
    <row r="273">
      <c r="A273" s="13">
        <v>45571.0</v>
      </c>
      <c r="B273" s="14" t="s">
        <v>337</v>
      </c>
      <c r="C273" s="14" t="s">
        <v>21</v>
      </c>
      <c r="D273" s="14" t="s">
        <v>41</v>
      </c>
      <c r="E273" s="14" t="s">
        <v>90</v>
      </c>
      <c r="F273" s="14">
        <v>4.0</v>
      </c>
      <c r="G273" s="14">
        <v>88.45</v>
      </c>
      <c r="H273" s="14">
        <v>353.8</v>
      </c>
      <c r="I273" s="14" t="s">
        <v>38</v>
      </c>
      <c r="J273" s="14" t="s">
        <v>34</v>
      </c>
      <c r="K273" s="15"/>
      <c r="L273" s="16"/>
      <c r="M273" s="16"/>
      <c r="N273" s="15"/>
      <c r="O273" s="16"/>
      <c r="P273" s="16"/>
      <c r="Q273" s="15"/>
      <c r="R273" s="16"/>
      <c r="S273" s="16"/>
      <c r="T273" s="16"/>
      <c r="U273" s="16"/>
      <c r="V273" s="15" t="b">
        <f t="shared" ref="V273:X273" si="272">isnumber(F273)</f>
        <v>1</v>
      </c>
      <c r="W273" s="15" t="b">
        <f t="shared" si="272"/>
        <v>1</v>
      </c>
      <c r="X273" s="15" t="b">
        <f t="shared" si="272"/>
        <v>1</v>
      </c>
    </row>
    <row r="274">
      <c r="A274" s="13">
        <v>45672.0</v>
      </c>
      <c r="B274" s="14" t="s">
        <v>338</v>
      </c>
      <c r="C274" s="14" t="s">
        <v>68</v>
      </c>
      <c r="D274" s="14" t="s">
        <v>15</v>
      </c>
      <c r="E274" s="14" t="s">
        <v>16</v>
      </c>
      <c r="F274" s="14">
        <v>5.0</v>
      </c>
      <c r="G274" s="14">
        <v>160.11</v>
      </c>
      <c r="H274" s="14">
        <v>800.55</v>
      </c>
      <c r="I274" s="14" t="s">
        <v>38</v>
      </c>
      <c r="J274" s="14" t="s">
        <v>34</v>
      </c>
      <c r="K274" s="15"/>
      <c r="L274" s="16"/>
      <c r="M274" s="16"/>
      <c r="N274" s="15"/>
      <c r="O274" s="16"/>
      <c r="P274" s="16"/>
      <c r="Q274" s="15"/>
      <c r="R274" s="16"/>
      <c r="S274" s="16"/>
      <c r="T274" s="16"/>
      <c r="U274" s="16"/>
      <c r="V274" s="15" t="b">
        <f t="shared" ref="V274:X274" si="273">isnumber(F274)</f>
        <v>1</v>
      </c>
      <c r="W274" s="15" t="b">
        <f t="shared" si="273"/>
        <v>1</v>
      </c>
      <c r="X274" s="15" t="b">
        <f t="shared" si="273"/>
        <v>1</v>
      </c>
    </row>
    <row r="275">
      <c r="A275" s="5">
        <v>45578.0</v>
      </c>
      <c r="B275" s="6" t="s">
        <v>339</v>
      </c>
      <c r="C275" s="6" t="s">
        <v>40</v>
      </c>
      <c r="D275" s="6" t="s">
        <v>22</v>
      </c>
      <c r="E275" s="6" t="s">
        <v>23</v>
      </c>
      <c r="F275" s="6">
        <v>4.0</v>
      </c>
      <c r="G275" s="6">
        <v>328.58</v>
      </c>
      <c r="H275" s="6">
        <v>1314.32</v>
      </c>
      <c r="I275" s="6" t="s">
        <v>24</v>
      </c>
      <c r="J275" s="6" t="s">
        <v>18</v>
      </c>
      <c r="L275" s="3"/>
      <c r="M275" s="3"/>
      <c r="O275" s="3"/>
      <c r="P275" s="3"/>
      <c r="R275" s="3"/>
      <c r="S275" s="3"/>
      <c r="T275" s="3"/>
      <c r="U275" s="3"/>
      <c r="V275" s="8" t="b">
        <f t="shared" ref="V275:X275" si="274">isnumber(F275)</f>
        <v>1</v>
      </c>
      <c r="W275" s="8" t="b">
        <f t="shared" si="274"/>
        <v>1</v>
      </c>
      <c r="X275" s="8" t="b">
        <f t="shared" si="274"/>
        <v>1</v>
      </c>
    </row>
    <row r="276">
      <c r="A276" s="5">
        <v>45551.0</v>
      </c>
      <c r="B276" s="6" t="s">
        <v>340</v>
      </c>
      <c r="C276" s="6" t="s">
        <v>14</v>
      </c>
      <c r="D276" s="6" t="s">
        <v>54</v>
      </c>
      <c r="E276" s="6" t="s">
        <v>124</v>
      </c>
      <c r="F276" s="6">
        <v>5.0</v>
      </c>
      <c r="G276" s="6">
        <v>479.01</v>
      </c>
      <c r="H276" s="6">
        <v>2395.05</v>
      </c>
      <c r="I276" s="6" t="s">
        <v>38</v>
      </c>
      <c r="J276" s="6" t="s">
        <v>18</v>
      </c>
      <c r="L276" s="3"/>
      <c r="M276" s="3"/>
      <c r="O276" s="3"/>
      <c r="P276" s="3"/>
      <c r="R276" s="3"/>
      <c r="S276" s="3"/>
      <c r="T276" s="3"/>
      <c r="U276" s="3"/>
      <c r="V276" s="8" t="b">
        <f t="shared" ref="V276:X276" si="275">isnumber(F276)</f>
        <v>1</v>
      </c>
      <c r="W276" s="8" t="b">
        <f t="shared" si="275"/>
        <v>1</v>
      </c>
      <c r="X276" s="8" t="b">
        <f t="shared" si="275"/>
        <v>1</v>
      </c>
    </row>
    <row r="277">
      <c r="A277" s="5">
        <v>45547.0</v>
      </c>
      <c r="B277" s="6" t="s">
        <v>341</v>
      </c>
      <c r="C277" s="6" t="s">
        <v>73</v>
      </c>
      <c r="D277" s="6" t="s">
        <v>22</v>
      </c>
      <c r="E277" s="6" t="s">
        <v>94</v>
      </c>
      <c r="F277" s="6">
        <v>5.0</v>
      </c>
      <c r="G277" s="6">
        <v>154.76</v>
      </c>
      <c r="H277" s="6">
        <v>773.8</v>
      </c>
      <c r="I277" s="6" t="s">
        <v>24</v>
      </c>
      <c r="J277" s="6" t="s">
        <v>18</v>
      </c>
      <c r="L277" s="3"/>
      <c r="M277" s="3"/>
      <c r="O277" s="3"/>
      <c r="P277" s="3"/>
      <c r="R277" s="3"/>
      <c r="S277" s="3"/>
      <c r="T277" s="3"/>
      <c r="U277" s="3"/>
      <c r="V277" s="8" t="b">
        <f t="shared" ref="V277:X277" si="276">isnumber(F277)</f>
        <v>1</v>
      </c>
      <c r="W277" s="8" t="b">
        <f t="shared" si="276"/>
        <v>1</v>
      </c>
      <c r="X277" s="8" t="b">
        <f t="shared" si="276"/>
        <v>1</v>
      </c>
    </row>
    <row r="278">
      <c r="A278" s="5">
        <v>45580.0</v>
      </c>
      <c r="B278" s="6" t="s">
        <v>342</v>
      </c>
      <c r="C278" s="6" t="s">
        <v>64</v>
      </c>
      <c r="D278" s="6" t="s">
        <v>15</v>
      </c>
      <c r="E278" s="6" t="s">
        <v>83</v>
      </c>
      <c r="F278" s="6">
        <v>5.0</v>
      </c>
      <c r="G278" s="6">
        <v>135.02</v>
      </c>
      <c r="H278" s="6">
        <v>675.1</v>
      </c>
      <c r="I278" s="6" t="s">
        <v>38</v>
      </c>
      <c r="J278" s="6" t="s">
        <v>18</v>
      </c>
      <c r="L278" s="3"/>
      <c r="M278" s="3"/>
      <c r="O278" s="3"/>
      <c r="P278" s="3"/>
      <c r="R278" s="3"/>
      <c r="S278" s="3"/>
      <c r="T278" s="3"/>
      <c r="U278" s="3"/>
      <c r="V278" s="8" t="b">
        <f t="shared" ref="V278:X278" si="277">isnumber(F278)</f>
        <v>1</v>
      </c>
      <c r="W278" s="8" t="b">
        <f t="shared" si="277"/>
        <v>1</v>
      </c>
      <c r="X278" s="8" t="b">
        <f t="shared" si="277"/>
        <v>1</v>
      </c>
    </row>
    <row r="279">
      <c r="A279" s="5">
        <v>45623.0</v>
      </c>
      <c r="B279" s="6" t="s">
        <v>343</v>
      </c>
      <c r="C279" s="6" t="s">
        <v>64</v>
      </c>
      <c r="D279" s="6" t="s">
        <v>22</v>
      </c>
      <c r="E279" s="6" t="s">
        <v>94</v>
      </c>
      <c r="F279" s="6">
        <v>2.0</v>
      </c>
      <c r="G279" s="6">
        <v>412.12</v>
      </c>
      <c r="H279" s="6">
        <v>824.24</v>
      </c>
      <c r="I279" s="6" t="s">
        <v>38</v>
      </c>
      <c r="J279" s="6" t="s">
        <v>18</v>
      </c>
      <c r="L279" s="3"/>
      <c r="M279" s="3"/>
      <c r="O279" s="3"/>
      <c r="P279" s="3"/>
      <c r="R279" s="3"/>
      <c r="S279" s="3"/>
      <c r="T279" s="3"/>
      <c r="U279" s="3"/>
      <c r="V279" s="8" t="b">
        <f t="shared" ref="V279:X279" si="278">isnumber(F279)</f>
        <v>1</v>
      </c>
      <c r="W279" s="8" t="b">
        <f t="shared" si="278"/>
        <v>1</v>
      </c>
      <c r="X279" s="8" t="b">
        <f t="shared" si="278"/>
        <v>1</v>
      </c>
    </row>
    <row r="280">
      <c r="A280" s="13">
        <v>45677.0</v>
      </c>
      <c r="B280" s="14" t="s">
        <v>344</v>
      </c>
      <c r="C280" s="14" t="s">
        <v>73</v>
      </c>
      <c r="D280" s="14" t="s">
        <v>41</v>
      </c>
      <c r="E280" s="14" t="s">
        <v>42</v>
      </c>
      <c r="F280" s="14">
        <v>3.0</v>
      </c>
      <c r="G280" s="14">
        <v>151.84</v>
      </c>
      <c r="H280" s="14">
        <v>455.52</v>
      </c>
      <c r="I280" s="14" t="s">
        <v>17</v>
      </c>
      <c r="J280" s="14" t="s">
        <v>34</v>
      </c>
      <c r="K280" s="15"/>
      <c r="L280" s="16"/>
      <c r="M280" s="16"/>
      <c r="N280" s="15"/>
      <c r="O280" s="16"/>
      <c r="P280" s="16"/>
      <c r="Q280" s="15"/>
      <c r="R280" s="16"/>
      <c r="S280" s="16"/>
      <c r="T280" s="16"/>
      <c r="U280" s="16"/>
      <c r="V280" s="15" t="b">
        <f t="shared" ref="V280:X280" si="279">isnumber(F280)</f>
        <v>1</v>
      </c>
      <c r="W280" s="15" t="b">
        <f t="shared" si="279"/>
        <v>1</v>
      </c>
      <c r="X280" s="15" t="b">
        <f t="shared" si="279"/>
        <v>1</v>
      </c>
    </row>
    <row r="281">
      <c r="A281" s="5">
        <v>45634.0</v>
      </c>
      <c r="B281" s="6" t="s">
        <v>345</v>
      </c>
      <c r="C281" s="6" t="s">
        <v>64</v>
      </c>
      <c r="D281" s="6" t="s">
        <v>28</v>
      </c>
      <c r="E281" s="6" t="s">
        <v>29</v>
      </c>
      <c r="F281" s="6">
        <v>4.0</v>
      </c>
      <c r="G281" s="6">
        <v>415.71</v>
      </c>
      <c r="H281" s="6">
        <v>1662.84</v>
      </c>
      <c r="I281" s="6" t="s">
        <v>38</v>
      </c>
      <c r="J281" s="6" t="s">
        <v>18</v>
      </c>
      <c r="L281" s="3"/>
      <c r="M281" s="3"/>
      <c r="O281" s="3"/>
      <c r="P281" s="3"/>
      <c r="R281" s="3"/>
      <c r="S281" s="3"/>
      <c r="T281" s="3"/>
      <c r="U281" s="3"/>
      <c r="V281" s="8" t="b">
        <f t="shared" ref="V281:X281" si="280">isnumber(F281)</f>
        <v>1</v>
      </c>
      <c r="W281" s="8" t="b">
        <f t="shared" si="280"/>
        <v>1</v>
      </c>
      <c r="X281" s="8" t="b">
        <f t="shared" si="280"/>
        <v>1</v>
      </c>
    </row>
    <row r="282">
      <c r="A282" s="5">
        <v>45581.0</v>
      </c>
      <c r="B282" s="6" t="s">
        <v>346</v>
      </c>
      <c r="C282" s="6" t="s">
        <v>40</v>
      </c>
      <c r="D282" s="6" t="s">
        <v>54</v>
      </c>
      <c r="E282" s="6" t="s">
        <v>59</v>
      </c>
      <c r="F282" s="6">
        <v>3.0</v>
      </c>
      <c r="G282" s="6">
        <v>79.81</v>
      </c>
      <c r="H282" s="6">
        <v>239.43</v>
      </c>
      <c r="I282" s="6" t="s">
        <v>38</v>
      </c>
      <c r="J282" s="6" t="s">
        <v>18</v>
      </c>
      <c r="L282" s="3"/>
      <c r="M282" s="3"/>
      <c r="O282" s="3"/>
      <c r="P282" s="3"/>
      <c r="R282" s="3"/>
      <c r="S282" s="3"/>
      <c r="T282" s="3"/>
      <c r="U282" s="3"/>
      <c r="V282" s="8" t="b">
        <f t="shared" ref="V282:X282" si="281">isnumber(F282)</f>
        <v>1</v>
      </c>
      <c r="W282" s="8" t="b">
        <f t="shared" si="281"/>
        <v>1</v>
      </c>
      <c r="X282" s="8" t="b">
        <f t="shared" si="281"/>
        <v>1</v>
      </c>
    </row>
    <row r="283">
      <c r="A283" s="5">
        <v>45653.0</v>
      </c>
      <c r="B283" s="6" t="s">
        <v>347</v>
      </c>
      <c r="C283" s="6" t="s">
        <v>68</v>
      </c>
      <c r="D283" s="6" t="s">
        <v>22</v>
      </c>
      <c r="E283" s="6" t="s">
        <v>129</v>
      </c>
      <c r="F283" s="6">
        <v>1.0</v>
      </c>
      <c r="G283" s="6">
        <v>62.59</v>
      </c>
      <c r="H283" s="6">
        <v>62.59</v>
      </c>
      <c r="I283" s="6" t="s">
        <v>38</v>
      </c>
      <c r="J283" s="6" t="s">
        <v>18</v>
      </c>
      <c r="L283" s="3"/>
      <c r="M283" s="3"/>
      <c r="O283" s="3"/>
      <c r="P283" s="3"/>
      <c r="R283" s="3"/>
      <c r="S283" s="3"/>
      <c r="T283" s="3"/>
      <c r="U283" s="3"/>
      <c r="V283" s="8" t="b">
        <f t="shared" ref="V283:X283" si="282">isnumber(F283)</f>
        <v>1</v>
      </c>
      <c r="W283" s="8" t="b">
        <f t="shared" si="282"/>
        <v>1</v>
      </c>
      <c r="X283" s="8" t="b">
        <f t="shared" si="282"/>
        <v>1</v>
      </c>
    </row>
    <row r="284">
      <c r="A284" s="5">
        <v>45709.0</v>
      </c>
      <c r="B284" s="6" t="s">
        <v>348</v>
      </c>
      <c r="C284" s="6" t="s">
        <v>32</v>
      </c>
      <c r="D284" s="6" t="s">
        <v>22</v>
      </c>
      <c r="E284" s="6" t="s">
        <v>94</v>
      </c>
      <c r="F284" s="6">
        <v>3.0</v>
      </c>
      <c r="G284" s="6">
        <v>18.12</v>
      </c>
      <c r="H284" s="6">
        <v>54.36</v>
      </c>
      <c r="I284" s="6" t="s">
        <v>17</v>
      </c>
      <c r="J284" s="6" t="s">
        <v>18</v>
      </c>
      <c r="L284" s="3"/>
      <c r="M284" s="3"/>
      <c r="O284" s="3"/>
      <c r="P284" s="3"/>
      <c r="R284" s="3"/>
      <c r="S284" s="3"/>
      <c r="T284" s="3"/>
      <c r="U284" s="3"/>
      <c r="V284" s="8" t="b">
        <f t="shared" ref="V284:X284" si="283">isnumber(F284)</f>
        <v>1</v>
      </c>
      <c r="W284" s="8" t="b">
        <f t="shared" si="283"/>
        <v>1</v>
      </c>
      <c r="X284" s="8" t="b">
        <f t="shared" si="283"/>
        <v>1</v>
      </c>
    </row>
    <row r="285">
      <c r="A285" s="5">
        <v>45558.0</v>
      </c>
      <c r="B285" s="6" t="s">
        <v>349</v>
      </c>
      <c r="C285" s="6" t="s">
        <v>32</v>
      </c>
      <c r="D285" s="6" t="s">
        <v>22</v>
      </c>
      <c r="E285" s="6" t="s">
        <v>94</v>
      </c>
      <c r="F285" s="6">
        <v>2.0</v>
      </c>
      <c r="G285" s="6">
        <v>225.48</v>
      </c>
      <c r="H285" s="6">
        <v>450.96</v>
      </c>
      <c r="I285" s="6" t="s">
        <v>24</v>
      </c>
      <c r="J285" s="6" t="s">
        <v>18</v>
      </c>
      <c r="L285" s="3"/>
      <c r="M285" s="3"/>
      <c r="O285" s="3"/>
      <c r="P285" s="3"/>
      <c r="R285" s="3"/>
      <c r="S285" s="3"/>
      <c r="T285" s="3"/>
      <c r="U285" s="3"/>
      <c r="V285" s="8" t="b">
        <f t="shared" ref="V285:X285" si="284">isnumber(F285)</f>
        <v>1</v>
      </c>
      <c r="W285" s="8" t="b">
        <f t="shared" si="284"/>
        <v>1</v>
      </c>
      <c r="X285" s="8" t="b">
        <f t="shared" si="284"/>
        <v>1</v>
      </c>
    </row>
    <row r="286">
      <c r="A286" s="5">
        <v>45673.0</v>
      </c>
      <c r="B286" s="6" t="s">
        <v>350</v>
      </c>
      <c r="C286" s="6" t="s">
        <v>64</v>
      </c>
      <c r="D286" s="6" t="s">
        <v>22</v>
      </c>
      <c r="E286" s="6" t="s">
        <v>88</v>
      </c>
      <c r="F286" s="6">
        <v>3.0</v>
      </c>
      <c r="G286" s="6">
        <v>371.26</v>
      </c>
      <c r="H286" s="6">
        <v>1113.78</v>
      </c>
      <c r="I286" s="6" t="s">
        <v>17</v>
      </c>
      <c r="J286" s="6" t="s">
        <v>18</v>
      </c>
      <c r="L286" s="3"/>
      <c r="M286" s="3"/>
      <c r="O286" s="3"/>
      <c r="P286" s="3"/>
      <c r="R286" s="3"/>
      <c r="S286" s="3"/>
      <c r="T286" s="3"/>
      <c r="U286" s="3"/>
      <c r="V286" s="8" t="b">
        <f t="shared" ref="V286:X286" si="285">isnumber(F286)</f>
        <v>1</v>
      </c>
      <c r="W286" s="8" t="b">
        <f t="shared" si="285"/>
        <v>1</v>
      </c>
      <c r="X286" s="8" t="b">
        <f t="shared" si="285"/>
        <v>1</v>
      </c>
    </row>
    <row r="287">
      <c r="A287" s="5">
        <v>45692.0</v>
      </c>
      <c r="B287" s="6" t="s">
        <v>351</v>
      </c>
      <c r="C287" s="6" t="s">
        <v>36</v>
      </c>
      <c r="D287" s="6" t="s">
        <v>22</v>
      </c>
      <c r="E287" s="6" t="s">
        <v>129</v>
      </c>
      <c r="F287" s="6">
        <v>3.0</v>
      </c>
      <c r="G287" s="6">
        <v>294.06</v>
      </c>
      <c r="H287" s="6">
        <v>882.18</v>
      </c>
      <c r="I287" s="6" t="s">
        <v>38</v>
      </c>
      <c r="J287" s="6" t="s">
        <v>18</v>
      </c>
      <c r="L287" s="3"/>
      <c r="M287" s="3"/>
      <c r="O287" s="3"/>
      <c r="P287" s="3"/>
      <c r="R287" s="3"/>
      <c r="S287" s="3"/>
      <c r="T287" s="3"/>
      <c r="U287" s="3"/>
      <c r="V287" s="8" t="b">
        <f t="shared" ref="V287:X287" si="286">isnumber(F287)</f>
        <v>1</v>
      </c>
      <c r="W287" s="8" t="b">
        <f t="shared" si="286"/>
        <v>1</v>
      </c>
      <c r="X287" s="8" t="b">
        <f t="shared" si="286"/>
        <v>1</v>
      </c>
    </row>
    <row r="288">
      <c r="A288" s="5">
        <v>45676.0</v>
      </c>
      <c r="B288" s="6" t="s">
        <v>352</v>
      </c>
      <c r="C288" s="6" t="s">
        <v>36</v>
      </c>
      <c r="D288" s="6" t="s">
        <v>54</v>
      </c>
      <c r="E288" s="6" t="s">
        <v>59</v>
      </c>
      <c r="F288" s="6">
        <v>1.0</v>
      </c>
      <c r="G288" s="6">
        <v>218.43</v>
      </c>
      <c r="H288" s="6">
        <v>218.43</v>
      </c>
      <c r="I288" s="6" t="s">
        <v>24</v>
      </c>
      <c r="J288" s="6" t="s">
        <v>18</v>
      </c>
      <c r="L288" s="3"/>
      <c r="M288" s="3"/>
      <c r="O288" s="3"/>
      <c r="P288" s="3"/>
      <c r="R288" s="3"/>
      <c r="S288" s="3"/>
      <c r="T288" s="3"/>
      <c r="U288" s="3"/>
      <c r="V288" s="8" t="b">
        <f t="shared" ref="V288:X288" si="287">isnumber(F288)</f>
        <v>1</v>
      </c>
      <c r="W288" s="8" t="b">
        <f t="shared" si="287"/>
        <v>1</v>
      </c>
      <c r="X288" s="8" t="b">
        <f t="shared" si="287"/>
        <v>1</v>
      </c>
    </row>
    <row r="289">
      <c r="A289" s="5">
        <v>45692.0</v>
      </c>
      <c r="B289" s="6" t="s">
        <v>353</v>
      </c>
      <c r="C289" s="6" t="s">
        <v>49</v>
      </c>
      <c r="D289" s="6" t="s">
        <v>41</v>
      </c>
      <c r="E289" s="6" t="s">
        <v>46</v>
      </c>
      <c r="F289" s="6">
        <v>1.0</v>
      </c>
      <c r="G289" s="6">
        <v>387.91</v>
      </c>
      <c r="H289" s="6">
        <v>387.91</v>
      </c>
      <c r="I289" s="6" t="s">
        <v>24</v>
      </c>
      <c r="J289" s="6" t="s">
        <v>34</v>
      </c>
      <c r="L289" s="3"/>
      <c r="M289" s="3"/>
      <c r="O289" s="3"/>
      <c r="P289" s="3"/>
      <c r="R289" s="3"/>
      <c r="S289" s="3"/>
      <c r="T289" s="3"/>
      <c r="U289" s="3"/>
      <c r="V289" s="8" t="b">
        <f t="shared" ref="V289:X289" si="288">isnumber(F289)</f>
        <v>1</v>
      </c>
      <c r="W289" s="8" t="b">
        <f t="shared" si="288"/>
        <v>1</v>
      </c>
      <c r="X289" s="8" t="b">
        <f t="shared" si="288"/>
        <v>1</v>
      </c>
    </row>
    <row r="290">
      <c r="A290" s="5">
        <v>45570.0</v>
      </c>
      <c r="B290" s="6" t="s">
        <v>354</v>
      </c>
      <c r="C290" s="6" t="s">
        <v>14</v>
      </c>
      <c r="D290" s="6" t="s">
        <v>28</v>
      </c>
      <c r="E290" s="6" t="s">
        <v>37</v>
      </c>
      <c r="F290" s="6">
        <v>5.0</v>
      </c>
      <c r="G290" s="6">
        <v>293.44</v>
      </c>
      <c r="H290" s="6">
        <v>1467.2</v>
      </c>
      <c r="I290" s="6" t="s">
        <v>24</v>
      </c>
      <c r="J290" s="6" t="s">
        <v>43</v>
      </c>
      <c r="L290" s="3"/>
      <c r="M290" s="3"/>
      <c r="O290" s="3"/>
      <c r="P290" s="3"/>
      <c r="R290" s="3"/>
      <c r="S290" s="3"/>
      <c r="T290" s="3"/>
      <c r="U290" s="3"/>
      <c r="V290" s="8" t="b">
        <f t="shared" ref="V290:X290" si="289">isnumber(F290)</f>
        <v>1</v>
      </c>
      <c r="W290" s="8" t="b">
        <f t="shared" si="289"/>
        <v>1</v>
      </c>
      <c r="X290" s="8" t="b">
        <f t="shared" si="289"/>
        <v>1</v>
      </c>
    </row>
    <row r="291">
      <c r="A291" s="5">
        <v>45595.0</v>
      </c>
      <c r="B291" s="6" t="s">
        <v>355</v>
      </c>
      <c r="C291" s="6" t="s">
        <v>53</v>
      </c>
      <c r="D291" s="6" t="s">
        <v>54</v>
      </c>
      <c r="E291" s="6" t="s">
        <v>55</v>
      </c>
      <c r="F291" s="6">
        <v>4.0</v>
      </c>
      <c r="G291" s="6">
        <v>241.05</v>
      </c>
      <c r="H291" s="6">
        <v>964.2</v>
      </c>
      <c r="I291" s="6" t="s">
        <v>38</v>
      </c>
      <c r="J291" s="6" t="s">
        <v>18</v>
      </c>
      <c r="L291" s="3"/>
      <c r="M291" s="3"/>
      <c r="O291" s="3"/>
      <c r="P291" s="3"/>
      <c r="R291" s="3"/>
      <c r="S291" s="3"/>
      <c r="T291" s="3"/>
      <c r="U291" s="3"/>
      <c r="V291" s="8" t="b">
        <f t="shared" ref="V291:X291" si="290">isnumber(F291)</f>
        <v>1</v>
      </c>
      <c r="W291" s="8" t="b">
        <f t="shared" si="290"/>
        <v>1</v>
      </c>
      <c r="X291" s="8" t="b">
        <f t="shared" si="290"/>
        <v>1</v>
      </c>
    </row>
    <row r="292">
      <c r="A292" s="13">
        <v>45675.0</v>
      </c>
      <c r="B292" s="14" t="s">
        <v>356</v>
      </c>
      <c r="C292" s="14" t="s">
        <v>36</v>
      </c>
      <c r="D292" s="14" t="s">
        <v>22</v>
      </c>
      <c r="E292" s="14" t="s">
        <v>88</v>
      </c>
      <c r="F292" s="14">
        <v>5.0</v>
      </c>
      <c r="G292" s="14">
        <v>342.74</v>
      </c>
      <c r="H292" s="14">
        <v>1713.7</v>
      </c>
      <c r="I292" s="14" t="s">
        <v>24</v>
      </c>
      <c r="J292" s="14" t="s">
        <v>34</v>
      </c>
      <c r="K292" s="15"/>
      <c r="L292" s="16"/>
      <c r="M292" s="16"/>
      <c r="N292" s="15"/>
      <c r="O292" s="16"/>
      <c r="P292" s="16"/>
      <c r="Q292" s="15"/>
      <c r="R292" s="16"/>
      <c r="S292" s="16"/>
      <c r="T292" s="16"/>
      <c r="U292" s="16"/>
      <c r="V292" s="15" t="b">
        <f t="shared" ref="V292:X292" si="291">isnumber(F292)</f>
        <v>1</v>
      </c>
      <c r="W292" s="15" t="b">
        <f t="shared" si="291"/>
        <v>1</v>
      </c>
      <c r="X292" s="15" t="b">
        <f t="shared" si="291"/>
        <v>1</v>
      </c>
    </row>
    <row r="293">
      <c r="A293" s="13">
        <v>45578.0</v>
      </c>
      <c r="B293" s="14" t="s">
        <v>357</v>
      </c>
      <c r="C293" s="14" t="s">
        <v>32</v>
      </c>
      <c r="D293" s="14" t="s">
        <v>54</v>
      </c>
      <c r="E293" s="14" t="s">
        <v>124</v>
      </c>
      <c r="F293" s="14">
        <v>1.0</v>
      </c>
      <c r="G293" s="14">
        <v>324.16</v>
      </c>
      <c r="H293" s="14">
        <v>324.16</v>
      </c>
      <c r="I293" s="14" t="s">
        <v>38</v>
      </c>
      <c r="J293" s="14" t="s">
        <v>34</v>
      </c>
      <c r="K293" s="15"/>
      <c r="L293" s="16"/>
      <c r="M293" s="16"/>
      <c r="N293" s="15"/>
      <c r="O293" s="16"/>
      <c r="P293" s="16"/>
      <c r="Q293" s="15"/>
      <c r="R293" s="16"/>
      <c r="S293" s="16"/>
      <c r="T293" s="16"/>
      <c r="U293" s="16"/>
      <c r="V293" s="15" t="b">
        <f t="shared" ref="V293:X293" si="292">isnumber(F293)</f>
        <v>1</v>
      </c>
      <c r="W293" s="15" t="b">
        <f t="shared" si="292"/>
        <v>1</v>
      </c>
      <c r="X293" s="15" t="b">
        <f t="shared" si="292"/>
        <v>1</v>
      </c>
    </row>
    <row r="294">
      <c r="A294" s="5">
        <v>45609.0</v>
      </c>
      <c r="B294" s="6" t="s">
        <v>358</v>
      </c>
      <c r="C294" s="6" t="s">
        <v>32</v>
      </c>
      <c r="D294" s="6" t="s">
        <v>28</v>
      </c>
      <c r="E294" s="6" t="s">
        <v>79</v>
      </c>
      <c r="F294" s="6">
        <v>1.0</v>
      </c>
      <c r="G294" s="6">
        <v>435.94</v>
      </c>
      <c r="H294" s="6">
        <v>435.94</v>
      </c>
      <c r="I294" s="6" t="s">
        <v>17</v>
      </c>
      <c r="J294" s="6" t="s">
        <v>18</v>
      </c>
      <c r="L294" s="3"/>
      <c r="M294" s="3"/>
      <c r="O294" s="3"/>
      <c r="P294" s="3"/>
      <c r="R294" s="3"/>
      <c r="S294" s="3"/>
      <c r="T294" s="3"/>
      <c r="U294" s="3"/>
      <c r="V294" s="8" t="b">
        <f t="shared" ref="V294:X294" si="293">isnumber(F294)</f>
        <v>1</v>
      </c>
      <c r="W294" s="8" t="b">
        <f t="shared" si="293"/>
        <v>1</v>
      </c>
      <c r="X294" s="8" t="b">
        <f t="shared" si="293"/>
        <v>1</v>
      </c>
    </row>
    <row r="295">
      <c r="A295" s="5">
        <v>45629.0</v>
      </c>
      <c r="B295" s="6" t="s">
        <v>359</v>
      </c>
      <c r="C295" s="6" t="s">
        <v>73</v>
      </c>
      <c r="D295" s="6" t="s">
        <v>54</v>
      </c>
      <c r="E295" s="6" t="s">
        <v>59</v>
      </c>
      <c r="F295" s="6">
        <v>3.0</v>
      </c>
      <c r="G295" s="6">
        <v>99.51</v>
      </c>
      <c r="H295" s="6">
        <v>298.53</v>
      </c>
      <c r="I295" s="6" t="s">
        <v>24</v>
      </c>
      <c r="J295" s="6" t="s">
        <v>18</v>
      </c>
      <c r="L295" s="3"/>
      <c r="M295" s="3"/>
      <c r="O295" s="3"/>
      <c r="P295" s="3"/>
      <c r="R295" s="3"/>
      <c r="S295" s="3"/>
      <c r="T295" s="3"/>
      <c r="U295" s="3"/>
      <c r="V295" s="8" t="b">
        <f t="shared" ref="V295:X295" si="294">isnumber(F295)</f>
        <v>1</v>
      </c>
      <c r="W295" s="8" t="b">
        <f t="shared" si="294"/>
        <v>1</v>
      </c>
      <c r="X295" s="8" t="b">
        <f t="shared" si="294"/>
        <v>1</v>
      </c>
    </row>
    <row r="296">
      <c r="A296" s="5">
        <v>45588.0</v>
      </c>
      <c r="B296" s="6" t="s">
        <v>360</v>
      </c>
      <c r="C296" s="6" t="s">
        <v>73</v>
      </c>
      <c r="D296" s="6" t="s">
        <v>54</v>
      </c>
      <c r="E296" s="6" t="s">
        <v>59</v>
      </c>
      <c r="F296" s="6">
        <v>1.0</v>
      </c>
      <c r="G296" s="6">
        <v>334.41</v>
      </c>
      <c r="H296" s="6">
        <v>334.41</v>
      </c>
      <c r="I296" s="6" t="s">
        <v>38</v>
      </c>
      <c r="J296" s="6" t="s">
        <v>18</v>
      </c>
      <c r="L296" s="3"/>
      <c r="M296" s="3"/>
      <c r="O296" s="3"/>
      <c r="P296" s="3"/>
      <c r="R296" s="3"/>
      <c r="S296" s="3"/>
      <c r="T296" s="3"/>
      <c r="U296" s="3"/>
      <c r="V296" s="8" t="b">
        <f t="shared" ref="V296:X296" si="295">isnumber(F296)</f>
        <v>1</v>
      </c>
      <c r="W296" s="8" t="b">
        <f t="shared" si="295"/>
        <v>1</v>
      </c>
      <c r="X296" s="8" t="b">
        <f t="shared" si="295"/>
        <v>1</v>
      </c>
    </row>
    <row r="297">
      <c r="A297" s="13">
        <v>45647.0</v>
      </c>
      <c r="B297" s="14" t="s">
        <v>361</v>
      </c>
      <c r="C297" s="14" t="s">
        <v>36</v>
      </c>
      <c r="D297" s="14" t="s">
        <v>41</v>
      </c>
      <c r="E297" s="14" t="s">
        <v>46</v>
      </c>
      <c r="F297" s="14">
        <v>1.0</v>
      </c>
      <c r="G297" s="14">
        <v>93.24</v>
      </c>
      <c r="H297" s="14">
        <v>93.24</v>
      </c>
      <c r="I297" s="14" t="s">
        <v>38</v>
      </c>
      <c r="J297" s="14" t="s">
        <v>34</v>
      </c>
      <c r="K297" s="15"/>
      <c r="L297" s="16"/>
      <c r="M297" s="16"/>
      <c r="N297" s="15"/>
      <c r="O297" s="16"/>
      <c r="P297" s="16"/>
      <c r="Q297" s="15"/>
      <c r="R297" s="16"/>
      <c r="S297" s="16"/>
      <c r="T297" s="16"/>
      <c r="U297" s="16"/>
      <c r="V297" s="15" t="b">
        <f t="shared" ref="V297:X297" si="296">isnumber(F297)</f>
        <v>1</v>
      </c>
      <c r="W297" s="15" t="b">
        <f t="shared" si="296"/>
        <v>1</v>
      </c>
      <c r="X297" s="15" t="b">
        <f t="shared" si="296"/>
        <v>1</v>
      </c>
    </row>
    <row r="298">
      <c r="A298" s="5">
        <v>45677.0</v>
      </c>
      <c r="B298" s="6" t="s">
        <v>362</v>
      </c>
      <c r="C298" s="6" t="s">
        <v>64</v>
      </c>
      <c r="D298" s="6" t="s">
        <v>15</v>
      </c>
      <c r="E298" s="6" t="s">
        <v>16</v>
      </c>
      <c r="F298" s="6">
        <v>2.0</v>
      </c>
      <c r="G298" s="6">
        <v>225.77</v>
      </c>
      <c r="H298" s="6">
        <v>451.54</v>
      </c>
      <c r="I298" s="6" t="s">
        <v>24</v>
      </c>
      <c r="J298" s="6" t="s">
        <v>18</v>
      </c>
      <c r="L298" s="3"/>
      <c r="M298" s="3"/>
      <c r="O298" s="3"/>
      <c r="P298" s="3"/>
      <c r="R298" s="3"/>
      <c r="S298" s="3"/>
      <c r="T298" s="3"/>
      <c r="U298" s="3"/>
      <c r="V298" s="8" t="b">
        <f t="shared" ref="V298:X298" si="297">isnumber(F298)</f>
        <v>1</v>
      </c>
      <c r="W298" s="8" t="b">
        <f t="shared" si="297"/>
        <v>1</v>
      </c>
      <c r="X298" s="8" t="b">
        <f t="shared" si="297"/>
        <v>1</v>
      </c>
    </row>
    <row r="299">
      <c r="A299" s="5">
        <v>45580.0</v>
      </c>
      <c r="B299" s="6" t="s">
        <v>363</v>
      </c>
      <c r="C299" s="6" t="s">
        <v>49</v>
      </c>
      <c r="D299" s="6" t="s">
        <v>54</v>
      </c>
      <c r="E299" s="6" t="s">
        <v>55</v>
      </c>
      <c r="F299" s="6">
        <v>5.0</v>
      </c>
      <c r="G299" s="6">
        <v>329.1</v>
      </c>
      <c r="H299" s="6">
        <v>1645.5</v>
      </c>
      <c r="I299" s="6" t="s">
        <v>17</v>
      </c>
      <c r="J299" s="6" t="s">
        <v>18</v>
      </c>
      <c r="L299" s="3"/>
      <c r="M299" s="3"/>
      <c r="O299" s="3"/>
      <c r="P299" s="3"/>
      <c r="R299" s="3"/>
      <c r="S299" s="3"/>
      <c r="T299" s="3"/>
      <c r="U299" s="3"/>
      <c r="V299" s="8" t="b">
        <f t="shared" ref="V299:X299" si="298">isnumber(F299)</f>
        <v>1</v>
      </c>
      <c r="W299" s="8" t="b">
        <f t="shared" si="298"/>
        <v>1</v>
      </c>
      <c r="X299" s="8" t="b">
        <f t="shared" si="298"/>
        <v>1</v>
      </c>
    </row>
    <row r="300">
      <c r="A300" s="5">
        <v>45602.0</v>
      </c>
      <c r="B300" s="6" t="s">
        <v>364</v>
      </c>
      <c r="C300" s="6" t="s">
        <v>36</v>
      </c>
      <c r="D300" s="6" t="s">
        <v>22</v>
      </c>
      <c r="E300" s="6" t="s">
        <v>23</v>
      </c>
      <c r="F300" s="6">
        <v>2.0</v>
      </c>
      <c r="G300" s="6">
        <v>41.81</v>
      </c>
      <c r="H300" s="6">
        <v>83.62</v>
      </c>
      <c r="I300" s="6" t="s">
        <v>38</v>
      </c>
      <c r="J300" s="6" t="s">
        <v>18</v>
      </c>
      <c r="L300" s="3"/>
      <c r="M300" s="3"/>
      <c r="O300" s="3"/>
      <c r="P300" s="3"/>
      <c r="R300" s="3"/>
      <c r="S300" s="3"/>
      <c r="T300" s="3"/>
      <c r="U300" s="3"/>
      <c r="V300" s="8" t="b">
        <f t="shared" ref="V300:X300" si="299">isnumber(F300)</f>
        <v>1</v>
      </c>
      <c r="W300" s="8" t="b">
        <f t="shared" si="299"/>
        <v>1</v>
      </c>
      <c r="X300" s="8" t="b">
        <f t="shared" si="299"/>
        <v>1</v>
      </c>
    </row>
    <row r="301">
      <c r="A301" s="5">
        <v>45643.0</v>
      </c>
      <c r="B301" s="6" t="s">
        <v>365</v>
      </c>
      <c r="C301" s="6" t="s">
        <v>53</v>
      </c>
      <c r="D301" s="6" t="s">
        <v>28</v>
      </c>
      <c r="E301" s="6" t="s">
        <v>37</v>
      </c>
      <c r="F301" s="6">
        <v>3.0</v>
      </c>
      <c r="G301" s="6">
        <v>483.83</v>
      </c>
      <c r="H301" s="6">
        <v>1451.49</v>
      </c>
      <c r="I301" s="6" t="s">
        <v>38</v>
      </c>
      <c r="J301" s="6" t="s">
        <v>18</v>
      </c>
      <c r="L301" s="3"/>
      <c r="M301" s="3"/>
      <c r="O301" s="3"/>
      <c r="P301" s="3"/>
      <c r="R301" s="3"/>
      <c r="S301" s="3"/>
      <c r="T301" s="3"/>
      <c r="U301" s="3"/>
      <c r="V301" s="8" t="b">
        <f t="shared" ref="V301:X301" si="300">isnumber(F301)</f>
        <v>1</v>
      </c>
      <c r="W301" s="8" t="b">
        <f t="shared" si="300"/>
        <v>1</v>
      </c>
      <c r="X301" s="8" t="b">
        <f t="shared" si="300"/>
        <v>1</v>
      </c>
    </row>
    <row r="302">
      <c r="A302" s="5">
        <v>45544.0</v>
      </c>
      <c r="B302" s="6" t="s">
        <v>366</v>
      </c>
      <c r="C302" s="6" t="s">
        <v>36</v>
      </c>
      <c r="D302" s="6" t="s">
        <v>28</v>
      </c>
      <c r="E302" s="6" t="s">
        <v>74</v>
      </c>
      <c r="F302" s="6">
        <v>3.0</v>
      </c>
      <c r="G302" s="6">
        <v>387.76</v>
      </c>
      <c r="H302" s="6">
        <v>1163.28</v>
      </c>
      <c r="I302" s="6" t="s">
        <v>17</v>
      </c>
      <c r="J302" s="6" t="s">
        <v>43</v>
      </c>
      <c r="L302" s="3"/>
      <c r="M302" s="3"/>
      <c r="O302" s="3"/>
      <c r="P302" s="3"/>
      <c r="R302" s="3"/>
      <c r="S302" s="3"/>
      <c r="T302" s="3"/>
      <c r="U302" s="3"/>
      <c r="V302" s="8" t="b">
        <f t="shared" ref="V302:X302" si="301">isnumber(F302)</f>
        <v>1</v>
      </c>
      <c r="W302" s="8" t="b">
        <f t="shared" si="301"/>
        <v>1</v>
      </c>
      <c r="X302" s="8" t="b">
        <f t="shared" si="301"/>
        <v>1</v>
      </c>
    </row>
    <row r="303">
      <c r="A303" s="5">
        <v>45569.0</v>
      </c>
      <c r="B303" s="6" t="s">
        <v>367</v>
      </c>
      <c r="C303" s="6" t="s">
        <v>49</v>
      </c>
      <c r="D303" s="6" t="s">
        <v>28</v>
      </c>
      <c r="E303" s="6" t="s">
        <v>37</v>
      </c>
      <c r="F303" s="6">
        <v>3.0</v>
      </c>
      <c r="G303" s="6">
        <v>293.83</v>
      </c>
      <c r="H303" s="6">
        <v>881.49</v>
      </c>
      <c r="I303" s="6" t="s">
        <v>38</v>
      </c>
      <c r="J303" s="6" t="s">
        <v>18</v>
      </c>
      <c r="L303" s="3"/>
      <c r="M303" s="3"/>
      <c r="O303" s="3"/>
      <c r="P303" s="3"/>
      <c r="R303" s="3"/>
      <c r="S303" s="3"/>
      <c r="T303" s="3"/>
      <c r="U303" s="3"/>
      <c r="V303" s="8" t="b">
        <f t="shared" ref="V303:X303" si="302">isnumber(F303)</f>
        <v>1</v>
      </c>
      <c r="W303" s="8" t="b">
        <f t="shared" si="302"/>
        <v>1</v>
      </c>
      <c r="X303" s="8" t="b">
        <f t="shared" si="302"/>
        <v>1</v>
      </c>
    </row>
    <row r="304">
      <c r="A304" s="5">
        <v>45559.0</v>
      </c>
      <c r="B304" s="6" t="s">
        <v>368</v>
      </c>
      <c r="C304" s="6" t="s">
        <v>68</v>
      </c>
      <c r="D304" s="6" t="s">
        <v>41</v>
      </c>
      <c r="E304" s="6" t="s">
        <v>46</v>
      </c>
      <c r="F304" s="6">
        <v>3.0</v>
      </c>
      <c r="G304" s="6">
        <v>173.47</v>
      </c>
      <c r="H304" s="6">
        <v>520.41</v>
      </c>
      <c r="I304" s="6" t="s">
        <v>17</v>
      </c>
      <c r="J304" s="6" t="s">
        <v>18</v>
      </c>
      <c r="L304" s="3"/>
      <c r="M304" s="3"/>
      <c r="O304" s="3"/>
      <c r="P304" s="3"/>
      <c r="R304" s="3"/>
      <c r="S304" s="3"/>
      <c r="T304" s="3"/>
      <c r="U304" s="3"/>
      <c r="V304" s="8" t="b">
        <f t="shared" ref="V304:X304" si="303">isnumber(F304)</f>
        <v>1</v>
      </c>
      <c r="W304" s="8" t="b">
        <f t="shared" si="303"/>
        <v>1</v>
      </c>
      <c r="X304" s="8" t="b">
        <f t="shared" si="303"/>
        <v>1</v>
      </c>
    </row>
    <row r="305">
      <c r="A305" s="5">
        <v>45647.0</v>
      </c>
      <c r="B305" s="6" t="s">
        <v>369</v>
      </c>
      <c r="C305" s="6" t="s">
        <v>36</v>
      </c>
      <c r="D305" s="6" t="s">
        <v>54</v>
      </c>
      <c r="E305" s="6" t="s">
        <v>124</v>
      </c>
      <c r="F305" s="6">
        <v>4.0</v>
      </c>
      <c r="G305" s="6">
        <v>311.3</v>
      </c>
      <c r="H305" s="6">
        <v>1245.2</v>
      </c>
      <c r="I305" s="6" t="s">
        <v>24</v>
      </c>
      <c r="J305" s="6" t="s">
        <v>43</v>
      </c>
      <c r="L305" s="3"/>
      <c r="M305" s="3"/>
      <c r="O305" s="3"/>
      <c r="P305" s="3"/>
      <c r="R305" s="3"/>
      <c r="S305" s="3"/>
      <c r="T305" s="3"/>
      <c r="U305" s="3"/>
      <c r="V305" s="8" t="b">
        <f t="shared" ref="V305:X305" si="304">isnumber(F305)</f>
        <v>1</v>
      </c>
      <c r="W305" s="8" t="b">
        <f t="shared" si="304"/>
        <v>1</v>
      </c>
      <c r="X305" s="8" t="b">
        <f t="shared" si="304"/>
        <v>1</v>
      </c>
    </row>
    <row r="306">
      <c r="A306" s="5">
        <v>45546.0</v>
      </c>
      <c r="B306" s="6" t="s">
        <v>370</v>
      </c>
      <c r="C306" s="6" t="s">
        <v>53</v>
      </c>
      <c r="D306" s="6" t="s">
        <v>22</v>
      </c>
      <c r="E306" s="6" t="s">
        <v>129</v>
      </c>
      <c r="F306" s="6">
        <v>5.0</v>
      </c>
      <c r="G306" s="6">
        <v>335.42</v>
      </c>
      <c r="H306" s="6">
        <v>1677.1</v>
      </c>
      <c r="I306" s="6" t="s">
        <v>24</v>
      </c>
      <c r="J306" s="6" t="s">
        <v>18</v>
      </c>
      <c r="L306" s="3"/>
      <c r="M306" s="3"/>
      <c r="O306" s="3"/>
      <c r="P306" s="3"/>
      <c r="R306" s="3"/>
      <c r="S306" s="3"/>
      <c r="T306" s="3"/>
      <c r="U306" s="3"/>
      <c r="V306" s="8" t="b">
        <f t="shared" ref="V306:X306" si="305">isnumber(F306)</f>
        <v>1</v>
      </c>
      <c r="W306" s="8" t="b">
        <f t="shared" si="305"/>
        <v>1</v>
      </c>
      <c r="X306" s="8" t="b">
        <f t="shared" si="305"/>
        <v>1</v>
      </c>
    </row>
    <row r="307">
      <c r="A307" s="5">
        <v>45617.0</v>
      </c>
      <c r="B307" s="6" t="s">
        <v>371</v>
      </c>
      <c r="C307" s="6" t="s">
        <v>53</v>
      </c>
      <c r="D307" s="6" t="s">
        <v>15</v>
      </c>
      <c r="E307" s="6" t="s">
        <v>33</v>
      </c>
      <c r="F307" s="6">
        <v>5.0</v>
      </c>
      <c r="G307" s="6">
        <v>249.43</v>
      </c>
      <c r="H307" s="6">
        <v>1247.15</v>
      </c>
      <c r="I307" s="6" t="s">
        <v>38</v>
      </c>
      <c r="J307" s="6" t="s">
        <v>18</v>
      </c>
      <c r="L307" s="3"/>
      <c r="M307" s="3"/>
      <c r="O307" s="3"/>
      <c r="P307" s="3"/>
      <c r="R307" s="3"/>
      <c r="S307" s="3"/>
      <c r="T307" s="3"/>
      <c r="U307" s="3"/>
      <c r="V307" s="8" t="b">
        <f t="shared" ref="V307:X307" si="306">isnumber(F307)</f>
        <v>1</v>
      </c>
      <c r="W307" s="8" t="b">
        <f t="shared" si="306"/>
        <v>1</v>
      </c>
      <c r="X307" s="8" t="b">
        <f t="shared" si="306"/>
        <v>1</v>
      </c>
    </row>
    <row r="308">
      <c r="A308" s="5">
        <v>45624.0</v>
      </c>
      <c r="B308" s="6" t="s">
        <v>372</v>
      </c>
      <c r="C308" s="6" t="s">
        <v>64</v>
      </c>
      <c r="D308" s="6" t="s">
        <v>41</v>
      </c>
      <c r="E308" s="6" t="s">
        <v>46</v>
      </c>
      <c r="F308" s="6">
        <v>4.0</v>
      </c>
      <c r="G308" s="6">
        <v>100.1</v>
      </c>
      <c r="H308" s="6">
        <v>400.4</v>
      </c>
      <c r="I308" s="6" t="s">
        <v>38</v>
      </c>
      <c r="J308" s="6" t="s">
        <v>18</v>
      </c>
      <c r="L308" s="3"/>
      <c r="M308" s="3"/>
      <c r="O308" s="3"/>
      <c r="P308" s="3"/>
      <c r="R308" s="3"/>
      <c r="S308" s="3"/>
      <c r="T308" s="3"/>
      <c r="U308" s="3"/>
      <c r="V308" s="8" t="b">
        <f t="shared" ref="V308:X308" si="307">isnumber(F308)</f>
        <v>1</v>
      </c>
      <c r="W308" s="8" t="b">
        <f t="shared" si="307"/>
        <v>1</v>
      </c>
      <c r="X308" s="8" t="b">
        <f t="shared" si="307"/>
        <v>1</v>
      </c>
    </row>
    <row r="309">
      <c r="A309" s="5">
        <v>45542.0</v>
      </c>
      <c r="B309" s="6" t="s">
        <v>373</v>
      </c>
      <c r="C309" s="6" t="s">
        <v>40</v>
      </c>
      <c r="D309" s="6" t="s">
        <v>22</v>
      </c>
      <c r="E309" s="6" t="s">
        <v>88</v>
      </c>
      <c r="F309" s="6">
        <v>4.0</v>
      </c>
      <c r="G309" s="6">
        <v>236.67</v>
      </c>
      <c r="H309" s="6">
        <v>946.68</v>
      </c>
      <c r="I309" s="6" t="s">
        <v>17</v>
      </c>
      <c r="J309" s="6" t="s">
        <v>18</v>
      </c>
      <c r="L309" s="3"/>
      <c r="M309" s="3"/>
      <c r="O309" s="3"/>
      <c r="P309" s="3"/>
      <c r="R309" s="3"/>
      <c r="S309" s="3"/>
      <c r="T309" s="3"/>
      <c r="U309" s="3"/>
      <c r="V309" s="8" t="b">
        <f t="shared" ref="V309:X309" si="308">isnumber(F309)</f>
        <v>1</v>
      </c>
      <c r="W309" s="8" t="b">
        <f t="shared" si="308"/>
        <v>1</v>
      </c>
      <c r="X309" s="8" t="b">
        <f t="shared" si="308"/>
        <v>1</v>
      </c>
    </row>
    <row r="310">
      <c r="A310" s="5">
        <v>45629.0</v>
      </c>
      <c r="B310" s="6" t="s">
        <v>374</v>
      </c>
      <c r="C310" s="6" t="s">
        <v>36</v>
      </c>
      <c r="D310" s="6" t="s">
        <v>54</v>
      </c>
      <c r="E310" s="6" t="s">
        <v>98</v>
      </c>
      <c r="F310" s="6">
        <v>5.0</v>
      </c>
      <c r="G310" s="6">
        <v>415.07</v>
      </c>
      <c r="H310" s="6">
        <v>2075.35</v>
      </c>
      <c r="I310" s="6" t="s">
        <v>24</v>
      </c>
      <c r="J310" s="6" t="s">
        <v>18</v>
      </c>
      <c r="L310" s="3"/>
      <c r="M310" s="3"/>
      <c r="O310" s="3"/>
      <c r="P310" s="3"/>
      <c r="R310" s="3"/>
      <c r="S310" s="3"/>
      <c r="T310" s="3"/>
      <c r="U310" s="3"/>
      <c r="V310" s="8" t="b">
        <f t="shared" ref="V310:X310" si="309">isnumber(F310)</f>
        <v>1</v>
      </c>
      <c r="W310" s="8" t="b">
        <f t="shared" si="309"/>
        <v>1</v>
      </c>
      <c r="X310" s="8" t="b">
        <f t="shared" si="309"/>
        <v>1</v>
      </c>
    </row>
    <row r="311">
      <c r="A311" s="5">
        <v>45645.0</v>
      </c>
      <c r="B311" s="6" t="s">
        <v>375</v>
      </c>
      <c r="C311" s="6" t="s">
        <v>73</v>
      </c>
      <c r="D311" s="6" t="s">
        <v>41</v>
      </c>
      <c r="E311" s="6" t="s">
        <v>90</v>
      </c>
      <c r="F311" s="6">
        <v>4.0</v>
      </c>
      <c r="G311" s="6">
        <v>119.11</v>
      </c>
      <c r="H311" s="6">
        <v>476.44</v>
      </c>
      <c r="I311" s="6" t="s">
        <v>24</v>
      </c>
      <c r="J311" s="6" t="s">
        <v>43</v>
      </c>
      <c r="L311" s="3"/>
      <c r="M311" s="3"/>
      <c r="O311" s="3"/>
      <c r="P311" s="3"/>
      <c r="R311" s="3"/>
      <c r="S311" s="3"/>
      <c r="T311" s="3"/>
      <c r="U311" s="3"/>
      <c r="V311" s="8" t="b">
        <f t="shared" ref="V311:X311" si="310">isnumber(F311)</f>
        <v>1</v>
      </c>
      <c r="W311" s="8" t="b">
        <f t="shared" si="310"/>
        <v>1</v>
      </c>
      <c r="X311" s="8" t="b">
        <f t="shared" si="310"/>
        <v>1</v>
      </c>
    </row>
    <row r="312">
      <c r="A312" s="5">
        <v>45653.0</v>
      </c>
      <c r="B312" s="6" t="s">
        <v>376</v>
      </c>
      <c r="C312" s="6" t="s">
        <v>53</v>
      </c>
      <c r="D312" s="6" t="s">
        <v>15</v>
      </c>
      <c r="E312" s="6" t="s">
        <v>16</v>
      </c>
      <c r="F312" s="6">
        <v>4.0</v>
      </c>
      <c r="G312" s="6">
        <v>381.09</v>
      </c>
      <c r="H312" s="6">
        <v>1524.36</v>
      </c>
      <c r="I312" s="6" t="s">
        <v>38</v>
      </c>
      <c r="J312" s="6" t="s">
        <v>18</v>
      </c>
      <c r="L312" s="3"/>
      <c r="M312" s="3"/>
      <c r="O312" s="3"/>
      <c r="P312" s="3"/>
      <c r="R312" s="3"/>
      <c r="S312" s="3"/>
      <c r="T312" s="3"/>
      <c r="U312" s="3"/>
      <c r="V312" s="8" t="b">
        <f t="shared" ref="V312:X312" si="311">isnumber(F312)</f>
        <v>1</v>
      </c>
      <c r="W312" s="8" t="b">
        <f t="shared" si="311"/>
        <v>1</v>
      </c>
      <c r="X312" s="8" t="b">
        <f t="shared" si="311"/>
        <v>1</v>
      </c>
    </row>
    <row r="313">
      <c r="A313" s="5">
        <v>45626.0</v>
      </c>
      <c r="B313" s="6" t="s">
        <v>377</v>
      </c>
      <c r="C313" s="6" t="s">
        <v>21</v>
      </c>
      <c r="D313" s="6" t="s">
        <v>41</v>
      </c>
      <c r="E313" s="6" t="s">
        <v>106</v>
      </c>
      <c r="F313" s="6">
        <v>1.0</v>
      </c>
      <c r="G313" s="6">
        <v>483.06</v>
      </c>
      <c r="H313" s="6">
        <v>483.06</v>
      </c>
      <c r="I313" s="6" t="s">
        <v>17</v>
      </c>
      <c r="J313" s="6" t="s">
        <v>43</v>
      </c>
      <c r="L313" s="3"/>
      <c r="M313" s="3"/>
      <c r="O313" s="3"/>
      <c r="P313" s="3"/>
      <c r="R313" s="3"/>
      <c r="S313" s="3"/>
      <c r="T313" s="3"/>
      <c r="U313" s="3"/>
      <c r="V313" s="8" t="b">
        <f t="shared" ref="V313:X313" si="312">isnumber(F313)</f>
        <v>1</v>
      </c>
      <c r="W313" s="8" t="b">
        <f t="shared" si="312"/>
        <v>1</v>
      </c>
      <c r="X313" s="8" t="b">
        <f t="shared" si="312"/>
        <v>1</v>
      </c>
    </row>
    <row r="314">
      <c r="A314" s="5">
        <v>45714.0</v>
      </c>
      <c r="B314" s="6" t="s">
        <v>378</v>
      </c>
      <c r="C314" s="6" t="s">
        <v>64</v>
      </c>
      <c r="D314" s="6" t="s">
        <v>28</v>
      </c>
      <c r="E314" s="6" t="s">
        <v>79</v>
      </c>
      <c r="F314" s="6">
        <v>4.0</v>
      </c>
      <c r="G314" s="6">
        <v>285.96</v>
      </c>
      <c r="H314" s="6">
        <v>1143.84</v>
      </c>
      <c r="I314" s="6" t="s">
        <v>38</v>
      </c>
      <c r="J314" s="6" t="s">
        <v>18</v>
      </c>
      <c r="L314" s="3"/>
      <c r="M314" s="3"/>
      <c r="O314" s="3"/>
      <c r="P314" s="3"/>
      <c r="R314" s="3"/>
      <c r="S314" s="3"/>
      <c r="T314" s="3"/>
      <c r="U314" s="3"/>
      <c r="V314" s="8" t="b">
        <f t="shared" ref="V314:X314" si="313">isnumber(F314)</f>
        <v>1</v>
      </c>
      <c r="W314" s="8" t="b">
        <f t="shared" si="313"/>
        <v>1</v>
      </c>
      <c r="X314" s="8" t="b">
        <f t="shared" si="313"/>
        <v>1</v>
      </c>
    </row>
    <row r="315">
      <c r="A315" s="5">
        <v>45646.0</v>
      </c>
      <c r="B315" s="6" t="s">
        <v>379</v>
      </c>
      <c r="C315" s="6" t="s">
        <v>73</v>
      </c>
      <c r="D315" s="6" t="s">
        <v>41</v>
      </c>
      <c r="E315" s="6" t="s">
        <v>90</v>
      </c>
      <c r="F315" s="6">
        <v>5.0</v>
      </c>
      <c r="G315" s="6">
        <v>270.32</v>
      </c>
      <c r="H315" s="6">
        <v>1351.6</v>
      </c>
      <c r="I315" s="6" t="s">
        <v>24</v>
      </c>
      <c r="J315" s="6" t="s">
        <v>18</v>
      </c>
      <c r="L315" s="3"/>
      <c r="M315" s="3"/>
      <c r="O315" s="3"/>
      <c r="P315" s="3"/>
      <c r="R315" s="3"/>
      <c r="S315" s="3"/>
      <c r="T315" s="3"/>
      <c r="U315" s="3"/>
      <c r="V315" s="8" t="b">
        <f t="shared" ref="V315:X315" si="314">isnumber(F315)</f>
        <v>1</v>
      </c>
      <c r="W315" s="8" t="b">
        <f t="shared" si="314"/>
        <v>1</v>
      </c>
      <c r="X315" s="8" t="b">
        <f t="shared" si="314"/>
        <v>1</v>
      </c>
    </row>
    <row r="316">
      <c r="A316" s="13">
        <v>45634.0</v>
      </c>
      <c r="B316" s="14" t="s">
        <v>380</v>
      </c>
      <c r="C316" s="14" t="s">
        <v>32</v>
      </c>
      <c r="D316" s="14" t="s">
        <v>15</v>
      </c>
      <c r="E316" s="14" t="s">
        <v>50</v>
      </c>
      <c r="F316" s="14">
        <v>3.0</v>
      </c>
      <c r="G316" s="14">
        <v>488.12</v>
      </c>
      <c r="H316" s="14">
        <v>1464.36</v>
      </c>
      <c r="I316" s="14" t="s">
        <v>24</v>
      </c>
      <c r="J316" s="14" t="s">
        <v>34</v>
      </c>
      <c r="K316" s="15"/>
      <c r="L316" s="16"/>
      <c r="M316" s="16"/>
      <c r="N316" s="15"/>
      <c r="O316" s="16"/>
      <c r="P316" s="16"/>
      <c r="Q316" s="15"/>
      <c r="R316" s="16"/>
      <c r="S316" s="16"/>
      <c r="T316" s="16"/>
      <c r="U316" s="16"/>
      <c r="V316" s="15" t="b">
        <f t="shared" ref="V316:X316" si="315">isnumber(F316)</f>
        <v>1</v>
      </c>
      <c r="W316" s="15" t="b">
        <f t="shared" si="315"/>
        <v>1</v>
      </c>
      <c r="X316" s="15" t="b">
        <f t="shared" si="315"/>
        <v>1</v>
      </c>
    </row>
    <row r="317">
      <c r="A317" s="5">
        <v>45662.0</v>
      </c>
      <c r="B317" s="6" t="s">
        <v>381</v>
      </c>
      <c r="C317" s="6" t="s">
        <v>32</v>
      </c>
      <c r="D317" s="6" t="s">
        <v>22</v>
      </c>
      <c r="E317" s="6" t="s">
        <v>88</v>
      </c>
      <c r="F317" s="6">
        <v>4.0</v>
      </c>
      <c r="G317" s="6">
        <v>122.54</v>
      </c>
      <c r="H317" s="6">
        <v>490.16</v>
      </c>
      <c r="I317" s="6" t="s">
        <v>24</v>
      </c>
      <c r="J317" s="6" t="s">
        <v>18</v>
      </c>
      <c r="L317" s="3"/>
      <c r="M317" s="3"/>
      <c r="O317" s="3"/>
      <c r="P317" s="3"/>
      <c r="R317" s="3"/>
      <c r="S317" s="3"/>
      <c r="T317" s="3"/>
      <c r="U317" s="3"/>
      <c r="V317" s="8" t="b">
        <f t="shared" ref="V317:X317" si="316">isnumber(F317)</f>
        <v>1</v>
      </c>
      <c r="W317" s="8" t="b">
        <f t="shared" si="316"/>
        <v>1</v>
      </c>
      <c r="X317" s="8" t="b">
        <f t="shared" si="316"/>
        <v>1</v>
      </c>
    </row>
    <row r="318">
      <c r="A318" s="5">
        <v>45555.0</v>
      </c>
      <c r="B318" s="6" t="s">
        <v>382</v>
      </c>
      <c r="C318" s="6" t="s">
        <v>53</v>
      </c>
      <c r="D318" s="6" t="s">
        <v>28</v>
      </c>
      <c r="E318" s="6" t="s">
        <v>29</v>
      </c>
      <c r="F318" s="6">
        <v>4.0</v>
      </c>
      <c r="G318" s="6">
        <v>414.02</v>
      </c>
      <c r="H318" s="6">
        <v>1656.08</v>
      </c>
      <c r="I318" s="6" t="s">
        <v>24</v>
      </c>
      <c r="J318" s="6" t="s">
        <v>18</v>
      </c>
      <c r="L318" s="3"/>
      <c r="M318" s="3"/>
      <c r="O318" s="3"/>
      <c r="P318" s="3"/>
      <c r="R318" s="3"/>
      <c r="S318" s="3"/>
      <c r="T318" s="3"/>
      <c r="U318" s="3"/>
      <c r="V318" s="8" t="b">
        <f t="shared" ref="V318:X318" si="317">isnumber(F318)</f>
        <v>1</v>
      </c>
      <c r="W318" s="8" t="b">
        <f t="shared" si="317"/>
        <v>1</v>
      </c>
      <c r="X318" s="8" t="b">
        <f t="shared" si="317"/>
        <v>1</v>
      </c>
    </row>
    <row r="319">
      <c r="A319" s="13">
        <v>45657.0</v>
      </c>
      <c r="B319" s="14" t="s">
        <v>383</v>
      </c>
      <c r="C319" s="14" t="s">
        <v>68</v>
      </c>
      <c r="D319" s="14" t="s">
        <v>28</v>
      </c>
      <c r="E319" s="14" t="s">
        <v>37</v>
      </c>
      <c r="F319" s="14">
        <v>1.0</v>
      </c>
      <c r="G319" s="14">
        <v>280.33</v>
      </c>
      <c r="H319" s="14">
        <v>280.33</v>
      </c>
      <c r="I319" s="14" t="s">
        <v>24</v>
      </c>
      <c r="J319" s="14" t="s">
        <v>34</v>
      </c>
      <c r="K319" s="15"/>
      <c r="L319" s="16"/>
      <c r="M319" s="16"/>
      <c r="N319" s="15"/>
      <c r="O319" s="16"/>
      <c r="P319" s="16"/>
      <c r="Q319" s="15"/>
      <c r="R319" s="16"/>
      <c r="S319" s="16"/>
      <c r="T319" s="16"/>
      <c r="U319" s="16"/>
      <c r="V319" s="15" t="b">
        <f t="shared" ref="V319:X319" si="318">isnumber(F319)</f>
        <v>1</v>
      </c>
      <c r="W319" s="15" t="b">
        <f t="shared" si="318"/>
        <v>1</v>
      </c>
      <c r="X319" s="15" t="b">
        <f t="shared" si="318"/>
        <v>1</v>
      </c>
    </row>
    <row r="320">
      <c r="A320" s="5">
        <v>45673.0</v>
      </c>
      <c r="B320" s="6" t="s">
        <v>384</v>
      </c>
      <c r="C320" s="6" t="s">
        <v>14</v>
      </c>
      <c r="D320" s="6" t="s">
        <v>22</v>
      </c>
      <c r="E320" s="6" t="s">
        <v>23</v>
      </c>
      <c r="F320" s="6">
        <v>5.0</v>
      </c>
      <c r="G320" s="6">
        <v>112.36</v>
      </c>
      <c r="H320" s="6">
        <v>561.8</v>
      </c>
      <c r="I320" s="6" t="s">
        <v>17</v>
      </c>
      <c r="J320" s="6" t="s">
        <v>18</v>
      </c>
      <c r="L320" s="3"/>
      <c r="M320" s="3"/>
      <c r="O320" s="3"/>
      <c r="P320" s="3"/>
      <c r="R320" s="3"/>
      <c r="S320" s="3"/>
      <c r="T320" s="3"/>
      <c r="U320" s="3"/>
      <c r="V320" s="8" t="b">
        <f t="shared" ref="V320:X320" si="319">isnumber(F320)</f>
        <v>1</v>
      </c>
      <c r="W320" s="8" t="b">
        <f t="shared" si="319"/>
        <v>1</v>
      </c>
      <c r="X320" s="8" t="b">
        <f t="shared" si="319"/>
        <v>1</v>
      </c>
    </row>
    <row r="321">
      <c r="A321" s="5">
        <v>45651.0</v>
      </c>
      <c r="B321" s="6" t="s">
        <v>385</v>
      </c>
      <c r="C321" s="6" t="s">
        <v>36</v>
      </c>
      <c r="D321" s="6" t="s">
        <v>22</v>
      </c>
      <c r="E321" s="6" t="s">
        <v>129</v>
      </c>
      <c r="F321" s="6">
        <v>1.0</v>
      </c>
      <c r="G321" s="6">
        <v>31.24</v>
      </c>
      <c r="H321" s="6">
        <v>31.24</v>
      </c>
      <c r="I321" s="6" t="s">
        <v>17</v>
      </c>
      <c r="J321" s="6" t="s">
        <v>18</v>
      </c>
      <c r="L321" s="3"/>
      <c r="M321" s="3"/>
      <c r="O321" s="3"/>
      <c r="P321" s="3"/>
      <c r="R321" s="3"/>
      <c r="S321" s="3"/>
      <c r="T321" s="3"/>
      <c r="U321" s="3"/>
      <c r="V321" s="8" t="b">
        <f t="shared" ref="V321:X321" si="320">isnumber(F321)</f>
        <v>1</v>
      </c>
      <c r="W321" s="8" t="b">
        <f t="shared" si="320"/>
        <v>1</v>
      </c>
      <c r="X321" s="8" t="b">
        <f t="shared" si="320"/>
        <v>1</v>
      </c>
    </row>
    <row r="322">
      <c r="A322" s="5">
        <v>45687.0</v>
      </c>
      <c r="B322" s="6" t="s">
        <v>386</v>
      </c>
      <c r="C322" s="6" t="s">
        <v>68</v>
      </c>
      <c r="D322" s="6" t="s">
        <v>22</v>
      </c>
      <c r="E322" s="6" t="s">
        <v>88</v>
      </c>
      <c r="F322" s="6">
        <v>2.0</v>
      </c>
      <c r="G322" s="6">
        <v>353.39</v>
      </c>
      <c r="H322" s="6">
        <v>706.78</v>
      </c>
      <c r="I322" s="6" t="s">
        <v>24</v>
      </c>
      <c r="J322" s="6" t="s">
        <v>18</v>
      </c>
      <c r="L322" s="3"/>
      <c r="M322" s="3"/>
      <c r="O322" s="3"/>
      <c r="P322" s="3"/>
      <c r="R322" s="3"/>
      <c r="S322" s="3"/>
      <c r="T322" s="3"/>
      <c r="U322" s="3"/>
      <c r="V322" s="8" t="b">
        <f t="shared" ref="V322:X322" si="321">isnumber(F322)</f>
        <v>1</v>
      </c>
      <c r="W322" s="8" t="b">
        <f t="shared" si="321"/>
        <v>1</v>
      </c>
      <c r="X322" s="8" t="b">
        <f t="shared" si="321"/>
        <v>1</v>
      </c>
    </row>
    <row r="323">
      <c r="A323" s="13">
        <v>45672.0</v>
      </c>
      <c r="B323" s="14" t="s">
        <v>387</v>
      </c>
      <c r="C323" s="14" t="s">
        <v>73</v>
      </c>
      <c r="D323" s="14" t="s">
        <v>28</v>
      </c>
      <c r="E323" s="14" t="s">
        <v>29</v>
      </c>
      <c r="F323" s="14">
        <v>4.0</v>
      </c>
      <c r="G323" s="14">
        <v>17.8</v>
      </c>
      <c r="H323" s="14">
        <v>71.2</v>
      </c>
      <c r="I323" s="14" t="s">
        <v>38</v>
      </c>
      <c r="J323" s="14" t="s">
        <v>34</v>
      </c>
      <c r="K323" s="15"/>
      <c r="L323" s="16"/>
      <c r="M323" s="16"/>
      <c r="N323" s="15"/>
      <c r="O323" s="16"/>
      <c r="P323" s="16"/>
      <c r="Q323" s="15"/>
      <c r="R323" s="16"/>
      <c r="S323" s="16"/>
      <c r="T323" s="16"/>
      <c r="U323" s="16"/>
      <c r="V323" s="15" t="b">
        <f t="shared" ref="V323:X323" si="322">isnumber(F323)</f>
        <v>1</v>
      </c>
      <c r="W323" s="15" t="b">
        <f t="shared" si="322"/>
        <v>1</v>
      </c>
      <c r="X323" s="15" t="b">
        <f t="shared" si="322"/>
        <v>1</v>
      </c>
    </row>
    <row r="324">
      <c r="A324" s="5">
        <v>45562.0</v>
      </c>
      <c r="B324" s="6" t="s">
        <v>388</v>
      </c>
      <c r="C324" s="6" t="s">
        <v>73</v>
      </c>
      <c r="D324" s="6" t="s">
        <v>28</v>
      </c>
      <c r="E324" s="6" t="s">
        <v>29</v>
      </c>
      <c r="F324" s="6">
        <v>3.0</v>
      </c>
      <c r="G324" s="6">
        <v>221.04</v>
      </c>
      <c r="H324" s="6">
        <v>663.12</v>
      </c>
      <c r="I324" s="6" t="s">
        <v>24</v>
      </c>
      <c r="J324" s="6" t="s">
        <v>18</v>
      </c>
      <c r="L324" s="3"/>
      <c r="M324" s="3"/>
      <c r="O324" s="3"/>
      <c r="P324" s="3"/>
      <c r="R324" s="3"/>
      <c r="S324" s="3"/>
      <c r="T324" s="3"/>
      <c r="U324" s="3"/>
      <c r="V324" s="8" t="b">
        <f t="shared" ref="V324:X324" si="323">isnumber(F324)</f>
        <v>1</v>
      </c>
      <c r="W324" s="8" t="b">
        <f t="shared" si="323"/>
        <v>1</v>
      </c>
      <c r="X324" s="8" t="b">
        <f t="shared" si="323"/>
        <v>1</v>
      </c>
    </row>
    <row r="325">
      <c r="A325" s="5">
        <v>45711.0</v>
      </c>
      <c r="B325" s="6" t="s">
        <v>389</v>
      </c>
      <c r="C325" s="6" t="s">
        <v>32</v>
      </c>
      <c r="D325" s="6" t="s">
        <v>28</v>
      </c>
      <c r="E325" s="6" t="s">
        <v>37</v>
      </c>
      <c r="F325" s="6">
        <v>5.0</v>
      </c>
      <c r="G325" s="6">
        <v>151.14</v>
      </c>
      <c r="H325" s="6">
        <v>755.7</v>
      </c>
      <c r="I325" s="6" t="s">
        <v>17</v>
      </c>
      <c r="J325" s="6" t="s">
        <v>18</v>
      </c>
      <c r="L325" s="3"/>
      <c r="M325" s="3"/>
      <c r="O325" s="3"/>
      <c r="P325" s="3"/>
      <c r="R325" s="3"/>
      <c r="S325" s="3"/>
      <c r="T325" s="3"/>
      <c r="U325" s="3"/>
      <c r="V325" s="8" t="b">
        <f t="shared" ref="V325:X325" si="324">isnumber(F325)</f>
        <v>1</v>
      </c>
      <c r="W325" s="8" t="b">
        <f t="shared" si="324"/>
        <v>1</v>
      </c>
      <c r="X325" s="8" t="b">
        <f t="shared" si="324"/>
        <v>1</v>
      </c>
    </row>
    <row r="326">
      <c r="A326" s="5">
        <v>45544.0</v>
      </c>
      <c r="B326" s="6" t="s">
        <v>390</v>
      </c>
      <c r="C326" s="6" t="s">
        <v>32</v>
      </c>
      <c r="D326" s="6" t="s">
        <v>54</v>
      </c>
      <c r="E326" s="6" t="s">
        <v>124</v>
      </c>
      <c r="F326" s="6">
        <v>1.0</v>
      </c>
      <c r="G326" s="6">
        <v>67.91</v>
      </c>
      <c r="H326" s="6">
        <v>67.91</v>
      </c>
      <c r="I326" s="6" t="s">
        <v>17</v>
      </c>
      <c r="J326" s="6" t="s">
        <v>18</v>
      </c>
      <c r="L326" s="3"/>
      <c r="M326" s="3"/>
      <c r="O326" s="3"/>
      <c r="P326" s="3"/>
      <c r="R326" s="3"/>
      <c r="S326" s="3"/>
      <c r="T326" s="3"/>
      <c r="U326" s="3"/>
      <c r="V326" s="8" t="b">
        <f t="shared" ref="V326:X326" si="325">isnumber(F326)</f>
        <v>1</v>
      </c>
      <c r="W326" s="8" t="b">
        <f t="shared" si="325"/>
        <v>1</v>
      </c>
      <c r="X326" s="8" t="b">
        <f t="shared" si="325"/>
        <v>1</v>
      </c>
    </row>
    <row r="327">
      <c r="A327" s="5">
        <v>45678.0</v>
      </c>
      <c r="B327" s="6" t="s">
        <v>391</v>
      </c>
      <c r="C327" s="6" t="s">
        <v>40</v>
      </c>
      <c r="D327" s="6" t="s">
        <v>28</v>
      </c>
      <c r="E327" s="6" t="s">
        <v>37</v>
      </c>
      <c r="F327" s="6">
        <v>3.0</v>
      </c>
      <c r="G327" s="6">
        <v>379.06</v>
      </c>
      <c r="H327" s="6">
        <v>1137.18</v>
      </c>
      <c r="I327" s="6" t="s">
        <v>38</v>
      </c>
      <c r="J327" s="6" t="s">
        <v>18</v>
      </c>
      <c r="L327" s="3"/>
      <c r="M327" s="3"/>
      <c r="O327" s="3"/>
      <c r="P327" s="3"/>
      <c r="R327" s="3"/>
      <c r="S327" s="3"/>
      <c r="T327" s="3"/>
      <c r="U327" s="3"/>
      <c r="V327" s="8" t="b">
        <f t="shared" ref="V327:X327" si="326">isnumber(F327)</f>
        <v>1</v>
      </c>
      <c r="W327" s="8" t="b">
        <f t="shared" si="326"/>
        <v>1</v>
      </c>
      <c r="X327" s="8" t="b">
        <f t="shared" si="326"/>
        <v>1</v>
      </c>
    </row>
    <row r="328">
      <c r="A328" s="5">
        <v>45677.0</v>
      </c>
      <c r="B328" s="6" t="s">
        <v>392</v>
      </c>
      <c r="C328" s="6" t="s">
        <v>21</v>
      </c>
      <c r="D328" s="6" t="s">
        <v>22</v>
      </c>
      <c r="E328" s="6" t="s">
        <v>94</v>
      </c>
      <c r="F328" s="6">
        <v>3.0</v>
      </c>
      <c r="G328" s="6">
        <v>199.05</v>
      </c>
      <c r="H328" s="6">
        <v>597.15</v>
      </c>
      <c r="I328" s="6" t="s">
        <v>17</v>
      </c>
      <c r="J328" s="6" t="s">
        <v>18</v>
      </c>
      <c r="L328" s="3"/>
      <c r="M328" s="3"/>
      <c r="O328" s="3"/>
      <c r="P328" s="3"/>
      <c r="R328" s="3"/>
      <c r="S328" s="3"/>
      <c r="T328" s="3"/>
      <c r="U328" s="3"/>
      <c r="V328" s="8" t="b">
        <f t="shared" ref="V328:X328" si="327">isnumber(F328)</f>
        <v>1</v>
      </c>
      <c r="W328" s="8" t="b">
        <f t="shared" si="327"/>
        <v>1</v>
      </c>
      <c r="X328" s="8" t="b">
        <f t="shared" si="327"/>
        <v>1</v>
      </c>
    </row>
    <row r="329">
      <c r="A329" s="5">
        <v>45692.0</v>
      </c>
      <c r="B329" s="6" t="s">
        <v>393</v>
      </c>
      <c r="C329" s="6" t="s">
        <v>64</v>
      </c>
      <c r="D329" s="6" t="s">
        <v>28</v>
      </c>
      <c r="E329" s="6" t="s">
        <v>79</v>
      </c>
      <c r="F329" s="6">
        <v>4.0</v>
      </c>
      <c r="G329" s="6">
        <v>130.35</v>
      </c>
      <c r="H329" s="6">
        <v>521.4</v>
      </c>
      <c r="I329" s="6" t="s">
        <v>17</v>
      </c>
      <c r="J329" s="6" t="s">
        <v>18</v>
      </c>
      <c r="L329" s="3"/>
      <c r="M329" s="3"/>
      <c r="O329" s="3"/>
      <c r="P329" s="3"/>
      <c r="R329" s="3"/>
      <c r="S329" s="3"/>
      <c r="T329" s="3"/>
      <c r="U329" s="3"/>
      <c r="V329" s="8" t="b">
        <f t="shared" ref="V329:X329" si="328">isnumber(F329)</f>
        <v>1</v>
      </c>
      <c r="W329" s="8" t="b">
        <f t="shared" si="328"/>
        <v>1</v>
      </c>
      <c r="X329" s="8" t="b">
        <f t="shared" si="328"/>
        <v>1</v>
      </c>
    </row>
    <row r="330">
      <c r="A330" s="5">
        <v>45710.0</v>
      </c>
      <c r="B330" s="6" t="s">
        <v>394</v>
      </c>
      <c r="C330" s="6" t="s">
        <v>68</v>
      </c>
      <c r="D330" s="6" t="s">
        <v>22</v>
      </c>
      <c r="E330" s="6" t="s">
        <v>88</v>
      </c>
      <c r="F330" s="6">
        <v>2.0</v>
      </c>
      <c r="G330" s="6">
        <v>397.33</v>
      </c>
      <c r="H330" s="6">
        <v>794.66</v>
      </c>
      <c r="I330" s="6" t="s">
        <v>24</v>
      </c>
      <c r="J330" s="6" t="s">
        <v>18</v>
      </c>
      <c r="L330" s="3"/>
      <c r="M330" s="3"/>
      <c r="O330" s="3"/>
      <c r="P330" s="3"/>
      <c r="R330" s="3"/>
      <c r="S330" s="3"/>
      <c r="T330" s="3"/>
      <c r="U330" s="3"/>
      <c r="V330" s="8" t="b">
        <f t="shared" ref="V330:X330" si="329">isnumber(F330)</f>
        <v>1</v>
      </c>
      <c r="W330" s="8" t="b">
        <f t="shared" si="329"/>
        <v>1</v>
      </c>
      <c r="X330" s="8" t="b">
        <f t="shared" si="329"/>
        <v>1</v>
      </c>
    </row>
    <row r="331">
      <c r="A331" s="5">
        <v>45600.0</v>
      </c>
      <c r="B331" s="6" t="s">
        <v>395</v>
      </c>
      <c r="C331" s="6" t="s">
        <v>73</v>
      </c>
      <c r="D331" s="6" t="s">
        <v>54</v>
      </c>
      <c r="E331" s="6" t="s">
        <v>98</v>
      </c>
      <c r="F331" s="6">
        <v>2.0</v>
      </c>
      <c r="G331" s="6">
        <v>12.54</v>
      </c>
      <c r="H331" s="6">
        <v>25.08</v>
      </c>
      <c r="I331" s="6" t="s">
        <v>38</v>
      </c>
      <c r="J331" s="6" t="s">
        <v>18</v>
      </c>
      <c r="L331" s="3"/>
      <c r="M331" s="3"/>
      <c r="O331" s="3"/>
      <c r="P331" s="3"/>
      <c r="R331" s="3"/>
      <c r="S331" s="3"/>
      <c r="T331" s="3"/>
      <c r="U331" s="3"/>
      <c r="V331" s="8" t="b">
        <f t="shared" ref="V331:X331" si="330">isnumber(F331)</f>
        <v>1</v>
      </c>
      <c r="W331" s="8" t="b">
        <f t="shared" si="330"/>
        <v>1</v>
      </c>
      <c r="X331" s="8" t="b">
        <f t="shared" si="330"/>
        <v>1</v>
      </c>
    </row>
    <row r="332">
      <c r="A332" s="5">
        <v>45582.0</v>
      </c>
      <c r="B332" s="6" t="s">
        <v>396</v>
      </c>
      <c r="C332" s="6" t="s">
        <v>73</v>
      </c>
      <c r="D332" s="6" t="s">
        <v>15</v>
      </c>
      <c r="E332" s="6" t="s">
        <v>50</v>
      </c>
      <c r="F332" s="6">
        <v>5.0</v>
      </c>
      <c r="G332" s="6">
        <v>305.46</v>
      </c>
      <c r="H332" s="6">
        <v>1527.3</v>
      </c>
      <c r="I332" s="6" t="s">
        <v>38</v>
      </c>
      <c r="J332" s="6" t="s">
        <v>18</v>
      </c>
      <c r="L332" s="3"/>
      <c r="M332" s="3"/>
      <c r="O332" s="3"/>
      <c r="P332" s="3"/>
      <c r="R332" s="3"/>
      <c r="S332" s="3"/>
      <c r="T332" s="3"/>
      <c r="U332" s="3"/>
      <c r="V332" s="8" t="b">
        <f t="shared" ref="V332:X332" si="331">isnumber(F332)</f>
        <v>1</v>
      </c>
      <c r="W332" s="8" t="b">
        <f t="shared" si="331"/>
        <v>1</v>
      </c>
      <c r="X332" s="8" t="b">
        <f t="shared" si="331"/>
        <v>1</v>
      </c>
    </row>
    <row r="333">
      <c r="A333" s="5">
        <v>45700.0</v>
      </c>
      <c r="B333" s="6" t="s">
        <v>397</v>
      </c>
      <c r="C333" s="6" t="s">
        <v>21</v>
      </c>
      <c r="D333" s="6" t="s">
        <v>22</v>
      </c>
      <c r="E333" s="6" t="s">
        <v>23</v>
      </c>
      <c r="F333" s="6">
        <v>3.0</v>
      </c>
      <c r="G333" s="6">
        <v>213.14</v>
      </c>
      <c r="H333" s="6">
        <v>639.42</v>
      </c>
      <c r="I333" s="6" t="s">
        <v>17</v>
      </c>
      <c r="J333" s="6" t="s">
        <v>18</v>
      </c>
      <c r="L333" s="3"/>
      <c r="M333" s="3"/>
      <c r="O333" s="3"/>
      <c r="P333" s="3"/>
      <c r="R333" s="3"/>
      <c r="S333" s="3"/>
      <c r="T333" s="3"/>
      <c r="U333" s="3"/>
      <c r="V333" s="8" t="b">
        <f t="shared" ref="V333:X333" si="332">isnumber(F333)</f>
        <v>1</v>
      </c>
      <c r="W333" s="8" t="b">
        <f t="shared" si="332"/>
        <v>1</v>
      </c>
      <c r="X333" s="8" t="b">
        <f t="shared" si="332"/>
        <v>1</v>
      </c>
    </row>
    <row r="334">
      <c r="A334" s="5">
        <v>45670.0</v>
      </c>
      <c r="B334" s="6" t="s">
        <v>398</v>
      </c>
      <c r="C334" s="6" t="s">
        <v>32</v>
      </c>
      <c r="D334" s="6" t="s">
        <v>54</v>
      </c>
      <c r="E334" s="6" t="s">
        <v>98</v>
      </c>
      <c r="F334" s="6">
        <v>5.0</v>
      </c>
      <c r="G334" s="6">
        <v>354.55</v>
      </c>
      <c r="H334" s="6">
        <v>1772.75</v>
      </c>
      <c r="I334" s="6" t="s">
        <v>38</v>
      </c>
      <c r="J334" s="6" t="s">
        <v>43</v>
      </c>
      <c r="L334" s="3"/>
      <c r="M334" s="3"/>
      <c r="O334" s="3"/>
      <c r="P334" s="3"/>
      <c r="R334" s="3"/>
      <c r="S334" s="3"/>
      <c r="T334" s="3"/>
      <c r="U334" s="3"/>
      <c r="V334" s="8" t="b">
        <f t="shared" ref="V334:X334" si="333">isnumber(F334)</f>
        <v>1</v>
      </c>
      <c r="W334" s="8" t="b">
        <f t="shared" si="333"/>
        <v>1</v>
      </c>
      <c r="X334" s="8" t="b">
        <f t="shared" si="333"/>
        <v>1</v>
      </c>
    </row>
    <row r="335">
      <c r="A335" s="5">
        <v>45536.0</v>
      </c>
      <c r="B335" s="6" t="s">
        <v>399</v>
      </c>
      <c r="C335" s="6" t="s">
        <v>73</v>
      </c>
      <c r="D335" s="6" t="s">
        <v>28</v>
      </c>
      <c r="E335" s="6" t="s">
        <v>29</v>
      </c>
      <c r="F335" s="6">
        <v>5.0</v>
      </c>
      <c r="G335" s="6">
        <v>479.8</v>
      </c>
      <c r="H335" s="6">
        <v>2399.0</v>
      </c>
      <c r="I335" s="6" t="s">
        <v>24</v>
      </c>
      <c r="J335" s="6" t="s">
        <v>18</v>
      </c>
      <c r="L335" s="3"/>
      <c r="M335" s="3"/>
      <c r="O335" s="3"/>
      <c r="P335" s="3"/>
      <c r="R335" s="3"/>
      <c r="S335" s="3"/>
      <c r="T335" s="3"/>
      <c r="U335" s="3"/>
      <c r="V335" s="8" t="b">
        <f t="shared" ref="V335:X335" si="334">isnumber(F335)</f>
        <v>1</v>
      </c>
      <c r="W335" s="8" t="b">
        <f t="shared" si="334"/>
        <v>1</v>
      </c>
      <c r="X335" s="8" t="b">
        <f t="shared" si="334"/>
        <v>1</v>
      </c>
    </row>
    <row r="336">
      <c r="A336" s="5">
        <v>45619.0</v>
      </c>
      <c r="B336" s="6" t="s">
        <v>400</v>
      </c>
      <c r="C336" s="6" t="s">
        <v>53</v>
      </c>
      <c r="D336" s="6" t="s">
        <v>54</v>
      </c>
      <c r="E336" s="6" t="s">
        <v>59</v>
      </c>
      <c r="F336" s="6">
        <v>2.0</v>
      </c>
      <c r="G336" s="6">
        <v>132.17</v>
      </c>
      <c r="H336" s="6">
        <v>264.34</v>
      </c>
      <c r="I336" s="6" t="s">
        <v>24</v>
      </c>
      <c r="J336" s="6" t="s">
        <v>18</v>
      </c>
      <c r="L336" s="3"/>
      <c r="M336" s="3"/>
      <c r="O336" s="3"/>
      <c r="P336" s="3"/>
      <c r="R336" s="3"/>
      <c r="S336" s="3"/>
      <c r="T336" s="3"/>
      <c r="U336" s="3"/>
      <c r="V336" s="8" t="b">
        <f t="shared" ref="V336:X336" si="335">isnumber(F336)</f>
        <v>1</v>
      </c>
      <c r="W336" s="8" t="b">
        <f t="shared" si="335"/>
        <v>1</v>
      </c>
      <c r="X336" s="8" t="b">
        <f t="shared" si="335"/>
        <v>1</v>
      </c>
    </row>
    <row r="337">
      <c r="A337" s="5">
        <v>45615.0</v>
      </c>
      <c r="B337" s="6" t="s">
        <v>401</v>
      </c>
      <c r="C337" s="6" t="s">
        <v>21</v>
      </c>
      <c r="D337" s="6" t="s">
        <v>28</v>
      </c>
      <c r="E337" s="6" t="s">
        <v>37</v>
      </c>
      <c r="F337" s="6">
        <v>5.0</v>
      </c>
      <c r="G337" s="6">
        <v>65.24</v>
      </c>
      <c r="H337" s="6">
        <v>326.2</v>
      </c>
      <c r="I337" s="6" t="s">
        <v>17</v>
      </c>
      <c r="J337" s="6" t="s">
        <v>18</v>
      </c>
      <c r="L337" s="3"/>
      <c r="M337" s="3"/>
      <c r="O337" s="3"/>
      <c r="P337" s="3"/>
      <c r="R337" s="3"/>
      <c r="S337" s="3"/>
      <c r="T337" s="3"/>
      <c r="U337" s="3"/>
      <c r="V337" s="8" t="b">
        <f t="shared" ref="V337:X337" si="336">isnumber(F337)</f>
        <v>1</v>
      </c>
      <c r="W337" s="8" t="b">
        <f t="shared" si="336"/>
        <v>1</v>
      </c>
      <c r="X337" s="8" t="b">
        <f t="shared" si="336"/>
        <v>1</v>
      </c>
    </row>
    <row r="338">
      <c r="A338" s="5">
        <v>45648.0</v>
      </c>
      <c r="B338" s="6" t="s">
        <v>402</v>
      </c>
      <c r="C338" s="6" t="s">
        <v>32</v>
      </c>
      <c r="D338" s="6" t="s">
        <v>41</v>
      </c>
      <c r="E338" s="6" t="s">
        <v>46</v>
      </c>
      <c r="F338" s="6">
        <v>4.0</v>
      </c>
      <c r="G338" s="6">
        <v>251.1</v>
      </c>
      <c r="H338" s="6">
        <v>1004.4</v>
      </c>
      <c r="I338" s="6" t="s">
        <v>17</v>
      </c>
      <c r="J338" s="6" t="s">
        <v>18</v>
      </c>
      <c r="L338" s="3"/>
      <c r="M338" s="3"/>
      <c r="O338" s="3"/>
      <c r="P338" s="3"/>
      <c r="R338" s="3"/>
      <c r="S338" s="3"/>
      <c r="T338" s="3"/>
      <c r="U338" s="3"/>
      <c r="V338" s="8" t="b">
        <f t="shared" ref="V338:X338" si="337">isnumber(F338)</f>
        <v>1</v>
      </c>
      <c r="W338" s="8" t="b">
        <f t="shared" si="337"/>
        <v>1</v>
      </c>
      <c r="X338" s="8" t="b">
        <f t="shared" si="337"/>
        <v>1</v>
      </c>
    </row>
    <row r="339">
      <c r="A339" s="13">
        <v>45555.0</v>
      </c>
      <c r="B339" s="14" t="s">
        <v>403</v>
      </c>
      <c r="C339" s="14" t="s">
        <v>68</v>
      </c>
      <c r="D339" s="14" t="s">
        <v>28</v>
      </c>
      <c r="E339" s="14" t="s">
        <v>74</v>
      </c>
      <c r="F339" s="14">
        <v>1.0</v>
      </c>
      <c r="G339" s="14">
        <v>29.39</v>
      </c>
      <c r="H339" s="14">
        <v>29.39</v>
      </c>
      <c r="I339" s="14" t="s">
        <v>17</v>
      </c>
      <c r="J339" s="14" t="s">
        <v>34</v>
      </c>
      <c r="K339" s="15"/>
      <c r="L339" s="16"/>
      <c r="M339" s="16"/>
      <c r="N339" s="15"/>
      <c r="O339" s="16"/>
      <c r="P339" s="16"/>
      <c r="Q339" s="15"/>
      <c r="R339" s="16"/>
      <c r="S339" s="16"/>
      <c r="T339" s="16"/>
      <c r="U339" s="16"/>
      <c r="V339" s="15" t="b">
        <f t="shared" ref="V339:X339" si="338">isnumber(F339)</f>
        <v>1</v>
      </c>
      <c r="W339" s="15" t="b">
        <f t="shared" si="338"/>
        <v>1</v>
      </c>
      <c r="X339" s="15" t="b">
        <f t="shared" si="338"/>
        <v>1</v>
      </c>
    </row>
    <row r="340">
      <c r="A340" s="5">
        <v>45584.0</v>
      </c>
      <c r="B340" s="6" t="s">
        <v>404</v>
      </c>
      <c r="C340" s="6" t="s">
        <v>68</v>
      </c>
      <c r="D340" s="6" t="s">
        <v>22</v>
      </c>
      <c r="E340" s="6" t="s">
        <v>23</v>
      </c>
      <c r="F340" s="6">
        <v>3.0</v>
      </c>
      <c r="G340" s="6">
        <v>213.28</v>
      </c>
      <c r="H340" s="6">
        <v>639.84</v>
      </c>
      <c r="I340" s="6" t="s">
        <v>17</v>
      </c>
      <c r="J340" s="6" t="s">
        <v>18</v>
      </c>
      <c r="L340" s="3"/>
      <c r="M340" s="3"/>
      <c r="O340" s="3"/>
      <c r="P340" s="3"/>
      <c r="R340" s="3"/>
      <c r="S340" s="3"/>
      <c r="T340" s="3"/>
      <c r="U340" s="3"/>
      <c r="V340" s="8" t="b">
        <f t="shared" ref="V340:X340" si="339">isnumber(F340)</f>
        <v>1</v>
      </c>
      <c r="W340" s="8" t="b">
        <f t="shared" si="339"/>
        <v>1</v>
      </c>
      <c r="X340" s="8" t="b">
        <f t="shared" si="339"/>
        <v>1</v>
      </c>
    </row>
    <row r="341">
      <c r="A341" s="5">
        <v>45703.0</v>
      </c>
      <c r="B341" s="6" t="s">
        <v>405</v>
      </c>
      <c r="C341" s="6" t="s">
        <v>14</v>
      </c>
      <c r="D341" s="6" t="s">
        <v>28</v>
      </c>
      <c r="E341" s="6" t="s">
        <v>74</v>
      </c>
      <c r="F341" s="6">
        <v>5.0</v>
      </c>
      <c r="G341" s="6">
        <v>251.15</v>
      </c>
      <c r="H341" s="6">
        <v>1255.75</v>
      </c>
      <c r="I341" s="6" t="s">
        <v>17</v>
      </c>
      <c r="J341" s="6" t="s">
        <v>18</v>
      </c>
      <c r="L341" s="3"/>
      <c r="M341" s="3"/>
      <c r="O341" s="3"/>
      <c r="P341" s="3"/>
      <c r="R341" s="3"/>
      <c r="S341" s="3"/>
      <c r="T341" s="3"/>
      <c r="U341" s="3"/>
      <c r="V341" s="8" t="b">
        <f t="shared" ref="V341:X341" si="340">isnumber(F341)</f>
        <v>1</v>
      </c>
      <c r="W341" s="8" t="b">
        <f t="shared" si="340"/>
        <v>1</v>
      </c>
      <c r="X341" s="8" t="b">
        <f t="shared" si="340"/>
        <v>1</v>
      </c>
    </row>
    <row r="342">
      <c r="A342" s="5">
        <v>45705.0</v>
      </c>
      <c r="B342" s="6" t="s">
        <v>406</v>
      </c>
      <c r="C342" s="6" t="s">
        <v>14</v>
      </c>
      <c r="D342" s="6" t="s">
        <v>41</v>
      </c>
      <c r="E342" s="6" t="s">
        <v>106</v>
      </c>
      <c r="F342" s="6">
        <v>5.0</v>
      </c>
      <c r="G342" s="6">
        <v>93.54</v>
      </c>
      <c r="H342" s="6">
        <v>467.7</v>
      </c>
      <c r="I342" s="6" t="s">
        <v>38</v>
      </c>
      <c r="J342" s="6" t="s">
        <v>43</v>
      </c>
      <c r="L342" s="3"/>
      <c r="M342" s="3"/>
      <c r="O342" s="3"/>
      <c r="P342" s="3"/>
      <c r="R342" s="3"/>
      <c r="S342" s="3"/>
      <c r="T342" s="3"/>
      <c r="U342" s="3"/>
      <c r="V342" s="8" t="b">
        <f t="shared" ref="V342:X342" si="341">isnumber(F342)</f>
        <v>1</v>
      </c>
      <c r="W342" s="8" t="b">
        <f t="shared" si="341"/>
        <v>1</v>
      </c>
      <c r="X342" s="8" t="b">
        <f t="shared" si="341"/>
        <v>1</v>
      </c>
    </row>
    <row r="343">
      <c r="A343" s="5">
        <v>45666.0</v>
      </c>
      <c r="B343" s="6" t="s">
        <v>407</v>
      </c>
      <c r="C343" s="6" t="s">
        <v>32</v>
      </c>
      <c r="D343" s="6" t="s">
        <v>41</v>
      </c>
      <c r="E343" s="6" t="s">
        <v>46</v>
      </c>
      <c r="F343" s="6">
        <v>1.0</v>
      </c>
      <c r="G343" s="6">
        <v>396.09</v>
      </c>
      <c r="H343" s="6">
        <v>396.09</v>
      </c>
      <c r="I343" s="6" t="s">
        <v>24</v>
      </c>
      <c r="J343" s="6" t="s">
        <v>43</v>
      </c>
      <c r="L343" s="3"/>
      <c r="M343" s="3"/>
      <c r="O343" s="3"/>
      <c r="P343" s="3"/>
      <c r="R343" s="3"/>
      <c r="S343" s="3"/>
      <c r="T343" s="3"/>
      <c r="U343" s="3"/>
      <c r="V343" s="8" t="b">
        <f t="shared" ref="V343:X343" si="342">isnumber(F343)</f>
        <v>1</v>
      </c>
      <c r="W343" s="8" t="b">
        <f t="shared" si="342"/>
        <v>1</v>
      </c>
      <c r="X343" s="8" t="b">
        <f t="shared" si="342"/>
        <v>1</v>
      </c>
    </row>
    <row r="344">
      <c r="A344" s="5">
        <v>45655.0</v>
      </c>
      <c r="B344" s="6" t="s">
        <v>408</v>
      </c>
      <c r="C344" s="6" t="s">
        <v>49</v>
      </c>
      <c r="D344" s="6" t="s">
        <v>15</v>
      </c>
      <c r="E344" s="6" t="s">
        <v>50</v>
      </c>
      <c r="F344" s="6">
        <v>4.0</v>
      </c>
      <c r="G344" s="6">
        <v>224.15</v>
      </c>
      <c r="H344" s="6">
        <v>896.6</v>
      </c>
      <c r="I344" s="6" t="s">
        <v>24</v>
      </c>
      <c r="J344" s="6" t="s">
        <v>18</v>
      </c>
      <c r="L344" s="3"/>
      <c r="M344" s="3"/>
      <c r="O344" s="3"/>
      <c r="P344" s="3"/>
      <c r="R344" s="3"/>
      <c r="S344" s="3"/>
      <c r="T344" s="3"/>
      <c r="U344" s="3"/>
      <c r="V344" s="8" t="b">
        <f t="shared" ref="V344:X344" si="343">isnumber(F344)</f>
        <v>1</v>
      </c>
      <c r="W344" s="8" t="b">
        <f t="shared" si="343"/>
        <v>1</v>
      </c>
      <c r="X344" s="8" t="b">
        <f t="shared" si="343"/>
        <v>1</v>
      </c>
    </row>
    <row r="345">
      <c r="A345" s="13">
        <v>45592.0</v>
      </c>
      <c r="B345" s="14" t="s">
        <v>409</v>
      </c>
      <c r="C345" s="14" t="s">
        <v>21</v>
      </c>
      <c r="D345" s="14" t="s">
        <v>22</v>
      </c>
      <c r="E345" s="14" t="s">
        <v>88</v>
      </c>
      <c r="F345" s="14">
        <v>5.0</v>
      </c>
      <c r="G345" s="14">
        <v>257.86</v>
      </c>
      <c r="H345" s="14">
        <v>1289.3</v>
      </c>
      <c r="I345" s="14" t="s">
        <v>24</v>
      </c>
      <c r="J345" s="14" t="s">
        <v>34</v>
      </c>
      <c r="K345" s="15"/>
      <c r="L345" s="16"/>
      <c r="M345" s="16"/>
      <c r="N345" s="15"/>
      <c r="O345" s="16"/>
      <c r="P345" s="16"/>
      <c r="Q345" s="15"/>
      <c r="R345" s="16"/>
      <c r="S345" s="16"/>
      <c r="T345" s="16"/>
      <c r="U345" s="16"/>
      <c r="V345" s="15" t="b">
        <f t="shared" ref="V345:X345" si="344">isnumber(F345)</f>
        <v>1</v>
      </c>
      <c r="W345" s="15" t="b">
        <f t="shared" si="344"/>
        <v>1</v>
      </c>
      <c r="X345" s="15" t="b">
        <f t="shared" si="344"/>
        <v>1</v>
      </c>
    </row>
    <row r="346">
      <c r="A346" s="13">
        <v>45570.0</v>
      </c>
      <c r="B346" s="14" t="s">
        <v>410</v>
      </c>
      <c r="C346" s="14" t="s">
        <v>21</v>
      </c>
      <c r="D346" s="14" t="s">
        <v>41</v>
      </c>
      <c r="E346" s="14" t="s">
        <v>46</v>
      </c>
      <c r="F346" s="14">
        <v>2.0</v>
      </c>
      <c r="G346" s="14">
        <v>15.14</v>
      </c>
      <c r="H346" s="14">
        <v>30.28</v>
      </c>
      <c r="I346" s="14" t="s">
        <v>24</v>
      </c>
      <c r="J346" s="14" t="s">
        <v>34</v>
      </c>
      <c r="K346" s="15"/>
      <c r="L346" s="16"/>
      <c r="M346" s="16"/>
      <c r="N346" s="15"/>
      <c r="O346" s="16"/>
      <c r="P346" s="16"/>
      <c r="Q346" s="15"/>
      <c r="R346" s="16"/>
      <c r="S346" s="16"/>
      <c r="T346" s="16"/>
      <c r="U346" s="16"/>
      <c r="V346" s="15" t="b">
        <f t="shared" ref="V346:X346" si="345">isnumber(F346)</f>
        <v>1</v>
      </c>
      <c r="W346" s="15" t="b">
        <f t="shared" si="345"/>
        <v>1</v>
      </c>
      <c r="X346" s="15" t="b">
        <f t="shared" si="345"/>
        <v>1</v>
      </c>
    </row>
    <row r="347">
      <c r="A347" s="13">
        <v>45594.0</v>
      </c>
      <c r="B347" s="14" t="s">
        <v>411</v>
      </c>
      <c r="C347" s="14" t="s">
        <v>73</v>
      </c>
      <c r="D347" s="14" t="s">
        <v>54</v>
      </c>
      <c r="E347" s="14" t="s">
        <v>98</v>
      </c>
      <c r="F347" s="14">
        <v>2.0</v>
      </c>
      <c r="G347" s="14">
        <v>391.55</v>
      </c>
      <c r="H347" s="14">
        <v>783.1</v>
      </c>
      <c r="I347" s="14" t="s">
        <v>17</v>
      </c>
      <c r="J347" s="14" t="s">
        <v>34</v>
      </c>
      <c r="K347" s="15"/>
      <c r="L347" s="16"/>
      <c r="M347" s="16"/>
      <c r="N347" s="15"/>
      <c r="O347" s="16"/>
      <c r="P347" s="16"/>
      <c r="Q347" s="15"/>
      <c r="R347" s="16"/>
      <c r="S347" s="16"/>
      <c r="T347" s="16"/>
      <c r="U347" s="16"/>
      <c r="V347" s="15" t="b">
        <f t="shared" ref="V347:X347" si="346">isnumber(F347)</f>
        <v>1</v>
      </c>
      <c r="W347" s="15" t="b">
        <f t="shared" si="346"/>
        <v>1</v>
      </c>
      <c r="X347" s="15" t="b">
        <f t="shared" si="346"/>
        <v>1</v>
      </c>
    </row>
    <row r="348">
      <c r="A348" s="5">
        <v>45674.0</v>
      </c>
      <c r="B348" s="6" t="s">
        <v>412</v>
      </c>
      <c r="C348" s="6" t="s">
        <v>53</v>
      </c>
      <c r="D348" s="6" t="s">
        <v>41</v>
      </c>
      <c r="E348" s="6" t="s">
        <v>46</v>
      </c>
      <c r="F348" s="6">
        <v>4.0</v>
      </c>
      <c r="G348" s="6">
        <v>75.05</v>
      </c>
      <c r="H348" s="6">
        <v>300.2</v>
      </c>
      <c r="I348" s="6" t="s">
        <v>17</v>
      </c>
      <c r="J348" s="6" t="s">
        <v>18</v>
      </c>
      <c r="L348" s="3"/>
      <c r="M348" s="3"/>
      <c r="O348" s="3"/>
      <c r="P348" s="3"/>
      <c r="R348" s="3"/>
      <c r="S348" s="3"/>
      <c r="T348" s="3"/>
      <c r="U348" s="3"/>
      <c r="V348" s="8" t="b">
        <f t="shared" ref="V348:X348" si="347">isnumber(F348)</f>
        <v>1</v>
      </c>
      <c r="W348" s="8" t="b">
        <f t="shared" si="347"/>
        <v>1</v>
      </c>
      <c r="X348" s="8" t="b">
        <f t="shared" si="347"/>
        <v>1</v>
      </c>
    </row>
    <row r="349">
      <c r="A349" s="13">
        <v>45611.0</v>
      </c>
      <c r="B349" s="14" t="s">
        <v>413</v>
      </c>
      <c r="C349" s="14" t="s">
        <v>21</v>
      </c>
      <c r="D349" s="14" t="s">
        <v>54</v>
      </c>
      <c r="E349" s="14" t="s">
        <v>59</v>
      </c>
      <c r="F349" s="14">
        <v>1.0</v>
      </c>
      <c r="G349" s="14">
        <v>191.73</v>
      </c>
      <c r="H349" s="14">
        <v>191.73</v>
      </c>
      <c r="I349" s="14" t="s">
        <v>24</v>
      </c>
      <c r="J349" s="14" t="s">
        <v>34</v>
      </c>
      <c r="K349" s="15"/>
      <c r="L349" s="16"/>
      <c r="M349" s="16"/>
      <c r="N349" s="15"/>
      <c r="O349" s="16"/>
      <c r="P349" s="16"/>
      <c r="Q349" s="15"/>
      <c r="R349" s="16"/>
      <c r="S349" s="16"/>
      <c r="T349" s="16"/>
      <c r="U349" s="16"/>
      <c r="V349" s="15" t="b">
        <f t="shared" ref="V349:X349" si="348">isnumber(F349)</f>
        <v>1</v>
      </c>
      <c r="W349" s="15" t="b">
        <f t="shared" si="348"/>
        <v>1</v>
      </c>
      <c r="X349" s="15" t="b">
        <f t="shared" si="348"/>
        <v>1</v>
      </c>
    </row>
    <row r="350">
      <c r="A350" s="5">
        <v>45688.0</v>
      </c>
      <c r="B350" s="6" t="s">
        <v>414</v>
      </c>
      <c r="C350" s="6" t="s">
        <v>64</v>
      </c>
      <c r="D350" s="6" t="s">
        <v>28</v>
      </c>
      <c r="E350" s="6" t="s">
        <v>74</v>
      </c>
      <c r="F350" s="6">
        <v>3.0</v>
      </c>
      <c r="G350" s="6">
        <v>307.13</v>
      </c>
      <c r="H350" s="6">
        <v>921.39</v>
      </c>
      <c r="I350" s="6" t="s">
        <v>38</v>
      </c>
      <c r="J350" s="6" t="s">
        <v>18</v>
      </c>
      <c r="L350" s="3"/>
      <c r="M350" s="3"/>
      <c r="O350" s="3"/>
      <c r="P350" s="3"/>
      <c r="R350" s="3"/>
      <c r="S350" s="3"/>
      <c r="T350" s="3"/>
      <c r="U350" s="3"/>
      <c r="V350" s="8" t="b">
        <f t="shared" ref="V350:X350" si="349">isnumber(F350)</f>
        <v>1</v>
      </c>
      <c r="W350" s="8" t="b">
        <f t="shared" si="349"/>
        <v>1</v>
      </c>
      <c r="X350" s="8" t="b">
        <f t="shared" si="349"/>
        <v>1</v>
      </c>
    </row>
    <row r="351">
      <c r="A351" s="5">
        <v>45598.0</v>
      </c>
      <c r="B351" s="6" t="s">
        <v>415</v>
      </c>
      <c r="C351" s="6" t="s">
        <v>21</v>
      </c>
      <c r="D351" s="6" t="s">
        <v>54</v>
      </c>
      <c r="E351" s="6" t="s">
        <v>98</v>
      </c>
      <c r="F351" s="6">
        <v>2.0</v>
      </c>
      <c r="G351" s="6">
        <v>330.95</v>
      </c>
      <c r="H351" s="6">
        <v>661.9</v>
      </c>
      <c r="I351" s="6" t="s">
        <v>17</v>
      </c>
      <c r="J351" s="6" t="s">
        <v>18</v>
      </c>
      <c r="L351" s="3"/>
      <c r="M351" s="3"/>
      <c r="O351" s="3"/>
      <c r="P351" s="3"/>
      <c r="R351" s="3"/>
      <c r="S351" s="3"/>
      <c r="T351" s="3"/>
      <c r="U351" s="3"/>
      <c r="V351" s="8" t="b">
        <f t="shared" ref="V351:X351" si="350">isnumber(F351)</f>
        <v>1</v>
      </c>
      <c r="W351" s="8" t="b">
        <f t="shared" si="350"/>
        <v>1</v>
      </c>
      <c r="X351" s="8" t="b">
        <f t="shared" si="350"/>
        <v>1</v>
      </c>
    </row>
    <row r="352">
      <c r="A352" s="5">
        <v>45640.0</v>
      </c>
      <c r="B352" s="6" t="s">
        <v>416</v>
      </c>
      <c r="C352" s="6" t="s">
        <v>73</v>
      </c>
      <c r="D352" s="6" t="s">
        <v>41</v>
      </c>
      <c r="E352" s="6" t="s">
        <v>46</v>
      </c>
      <c r="F352" s="6">
        <v>4.0</v>
      </c>
      <c r="G352" s="6">
        <v>62.28</v>
      </c>
      <c r="H352" s="6">
        <v>249.12</v>
      </c>
      <c r="I352" s="6" t="s">
        <v>38</v>
      </c>
      <c r="J352" s="6" t="s">
        <v>18</v>
      </c>
      <c r="L352" s="3"/>
      <c r="M352" s="3"/>
      <c r="O352" s="3"/>
      <c r="P352" s="3"/>
      <c r="R352" s="3"/>
      <c r="S352" s="3"/>
      <c r="T352" s="3"/>
      <c r="U352" s="3"/>
      <c r="V352" s="8" t="b">
        <f t="shared" ref="V352:X352" si="351">isnumber(F352)</f>
        <v>1</v>
      </c>
      <c r="W352" s="8" t="b">
        <f t="shared" si="351"/>
        <v>1</v>
      </c>
      <c r="X352" s="8" t="b">
        <f t="shared" si="351"/>
        <v>1</v>
      </c>
    </row>
    <row r="353">
      <c r="A353" s="5">
        <v>45553.0</v>
      </c>
      <c r="B353" s="6" t="s">
        <v>417</v>
      </c>
      <c r="C353" s="6" t="s">
        <v>40</v>
      </c>
      <c r="D353" s="6" t="s">
        <v>15</v>
      </c>
      <c r="E353" s="6" t="s">
        <v>83</v>
      </c>
      <c r="F353" s="6">
        <v>2.0</v>
      </c>
      <c r="G353" s="6">
        <v>296.38</v>
      </c>
      <c r="H353" s="6">
        <v>592.76</v>
      </c>
      <c r="I353" s="6" t="s">
        <v>38</v>
      </c>
      <c r="J353" s="6" t="s">
        <v>18</v>
      </c>
      <c r="L353" s="3"/>
      <c r="M353" s="3"/>
      <c r="O353" s="3"/>
      <c r="P353" s="3"/>
      <c r="R353" s="3"/>
      <c r="S353" s="3"/>
      <c r="T353" s="3"/>
      <c r="U353" s="3"/>
      <c r="V353" s="8" t="b">
        <f t="shared" ref="V353:X353" si="352">isnumber(F353)</f>
        <v>1</v>
      </c>
      <c r="W353" s="8" t="b">
        <f t="shared" si="352"/>
        <v>1</v>
      </c>
      <c r="X353" s="8" t="b">
        <f t="shared" si="352"/>
        <v>1</v>
      </c>
    </row>
    <row r="354">
      <c r="A354" s="5">
        <v>45656.0</v>
      </c>
      <c r="B354" s="6" t="s">
        <v>418</v>
      </c>
      <c r="C354" s="6" t="s">
        <v>14</v>
      </c>
      <c r="D354" s="6" t="s">
        <v>15</v>
      </c>
      <c r="E354" s="6" t="s">
        <v>83</v>
      </c>
      <c r="F354" s="6">
        <v>2.0</v>
      </c>
      <c r="G354" s="6">
        <v>355.86</v>
      </c>
      <c r="H354" s="6">
        <v>711.72</v>
      </c>
      <c r="I354" s="6" t="s">
        <v>24</v>
      </c>
      <c r="J354" s="6" t="s">
        <v>18</v>
      </c>
      <c r="L354" s="3"/>
      <c r="M354" s="3"/>
      <c r="O354" s="3"/>
      <c r="P354" s="3"/>
      <c r="R354" s="3"/>
      <c r="S354" s="3"/>
      <c r="T354" s="3"/>
      <c r="U354" s="3"/>
      <c r="V354" s="8" t="b">
        <f t="shared" ref="V354:X354" si="353">isnumber(F354)</f>
        <v>1</v>
      </c>
      <c r="W354" s="8" t="b">
        <f t="shared" si="353"/>
        <v>1</v>
      </c>
      <c r="X354" s="8" t="b">
        <f t="shared" si="353"/>
        <v>1</v>
      </c>
    </row>
    <row r="355">
      <c r="A355" s="5">
        <v>45574.0</v>
      </c>
      <c r="B355" s="6" t="s">
        <v>419</v>
      </c>
      <c r="C355" s="6" t="s">
        <v>21</v>
      </c>
      <c r="D355" s="6" t="s">
        <v>22</v>
      </c>
      <c r="E355" s="6" t="s">
        <v>129</v>
      </c>
      <c r="F355" s="6">
        <v>4.0</v>
      </c>
      <c r="G355" s="6">
        <v>259.64</v>
      </c>
      <c r="H355" s="6">
        <v>1038.56</v>
      </c>
      <c r="I355" s="6" t="s">
        <v>38</v>
      </c>
      <c r="J355" s="6" t="s">
        <v>18</v>
      </c>
      <c r="L355" s="3"/>
      <c r="M355" s="3"/>
      <c r="O355" s="3"/>
      <c r="P355" s="3"/>
      <c r="R355" s="3"/>
      <c r="S355" s="3"/>
      <c r="T355" s="3"/>
      <c r="U355" s="3"/>
      <c r="V355" s="8" t="b">
        <f t="shared" ref="V355:X355" si="354">isnumber(F355)</f>
        <v>1</v>
      </c>
      <c r="W355" s="8" t="b">
        <f t="shared" si="354"/>
        <v>1</v>
      </c>
      <c r="X355" s="8" t="b">
        <f t="shared" si="354"/>
        <v>1</v>
      </c>
    </row>
    <row r="356">
      <c r="A356" s="5">
        <v>45659.0</v>
      </c>
      <c r="B356" s="6" t="s">
        <v>420</v>
      </c>
      <c r="C356" s="6" t="s">
        <v>36</v>
      </c>
      <c r="D356" s="6" t="s">
        <v>54</v>
      </c>
      <c r="E356" s="6" t="s">
        <v>98</v>
      </c>
      <c r="F356" s="6">
        <v>4.0</v>
      </c>
      <c r="G356" s="6">
        <v>81.81</v>
      </c>
      <c r="H356" s="6">
        <v>327.24</v>
      </c>
      <c r="I356" s="6" t="s">
        <v>17</v>
      </c>
      <c r="J356" s="6" t="s">
        <v>18</v>
      </c>
      <c r="L356" s="3"/>
      <c r="M356" s="3"/>
      <c r="O356" s="3"/>
      <c r="P356" s="3"/>
      <c r="R356" s="3"/>
      <c r="S356" s="3"/>
      <c r="T356" s="3"/>
      <c r="U356" s="3"/>
      <c r="V356" s="8" t="b">
        <f t="shared" ref="V356:X356" si="355">isnumber(F356)</f>
        <v>1</v>
      </c>
      <c r="W356" s="8" t="b">
        <f t="shared" si="355"/>
        <v>1</v>
      </c>
      <c r="X356" s="8" t="b">
        <f t="shared" si="355"/>
        <v>1</v>
      </c>
    </row>
    <row r="357">
      <c r="A357" s="5">
        <v>45535.0</v>
      </c>
      <c r="B357" s="6" t="s">
        <v>421</v>
      </c>
      <c r="C357" s="6" t="s">
        <v>21</v>
      </c>
      <c r="D357" s="6" t="s">
        <v>41</v>
      </c>
      <c r="E357" s="6" t="s">
        <v>90</v>
      </c>
      <c r="F357" s="6">
        <v>1.0</v>
      </c>
      <c r="G357" s="6">
        <v>436.24</v>
      </c>
      <c r="H357" s="6">
        <v>436.24</v>
      </c>
      <c r="I357" s="6" t="s">
        <v>17</v>
      </c>
      <c r="J357" s="6" t="s">
        <v>18</v>
      </c>
      <c r="L357" s="3"/>
      <c r="M357" s="3"/>
      <c r="O357" s="3"/>
      <c r="P357" s="3"/>
      <c r="R357" s="3"/>
      <c r="S357" s="3"/>
      <c r="T357" s="3"/>
      <c r="U357" s="3"/>
      <c r="V357" s="8" t="b">
        <f t="shared" ref="V357:X357" si="356">isnumber(F357)</f>
        <v>1</v>
      </c>
      <c r="W357" s="8" t="b">
        <f t="shared" si="356"/>
        <v>1</v>
      </c>
      <c r="X357" s="8" t="b">
        <f t="shared" si="356"/>
        <v>1</v>
      </c>
    </row>
    <row r="358">
      <c r="A358" s="5">
        <v>45626.0</v>
      </c>
      <c r="B358" s="6" t="s">
        <v>422</v>
      </c>
      <c r="C358" s="6" t="s">
        <v>53</v>
      </c>
      <c r="D358" s="6" t="s">
        <v>28</v>
      </c>
      <c r="E358" s="6" t="s">
        <v>29</v>
      </c>
      <c r="F358" s="6">
        <v>3.0</v>
      </c>
      <c r="G358" s="6">
        <v>165.86</v>
      </c>
      <c r="H358" s="6">
        <v>497.58</v>
      </c>
      <c r="I358" s="6" t="s">
        <v>38</v>
      </c>
      <c r="J358" s="6" t="s">
        <v>18</v>
      </c>
      <c r="L358" s="3"/>
      <c r="M358" s="3"/>
      <c r="O358" s="3"/>
      <c r="P358" s="3"/>
      <c r="R358" s="3"/>
      <c r="S358" s="3"/>
      <c r="T358" s="3"/>
      <c r="U358" s="3"/>
      <c r="V358" s="8" t="b">
        <f t="shared" ref="V358:X358" si="357">isnumber(F358)</f>
        <v>1</v>
      </c>
      <c r="W358" s="8" t="b">
        <f t="shared" si="357"/>
        <v>1</v>
      </c>
      <c r="X358" s="8" t="b">
        <f t="shared" si="357"/>
        <v>1</v>
      </c>
    </row>
    <row r="359">
      <c r="A359" s="5">
        <v>45536.0</v>
      </c>
      <c r="B359" s="6" t="s">
        <v>423</v>
      </c>
      <c r="C359" s="6" t="s">
        <v>21</v>
      </c>
      <c r="D359" s="6" t="s">
        <v>54</v>
      </c>
      <c r="E359" s="6" t="s">
        <v>59</v>
      </c>
      <c r="F359" s="6">
        <v>2.0</v>
      </c>
      <c r="G359" s="6">
        <v>12.2</v>
      </c>
      <c r="H359" s="6">
        <v>24.4</v>
      </c>
      <c r="I359" s="6" t="s">
        <v>17</v>
      </c>
      <c r="J359" s="6" t="s">
        <v>18</v>
      </c>
      <c r="L359" s="3"/>
      <c r="M359" s="3"/>
      <c r="O359" s="3"/>
      <c r="P359" s="3"/>
      <c r="R359" s="3"/>
      <c r="S359" s="3"/>
      <c r="T359" s="3"/>
      <c r="U359" s="3"/>
      <c r="V359" s="8" t="b">
        <f t="shared" ref="V359:X359" si="358">isnumber(F359)</f>
        <v>1</v>
      </c>
      <c r="W359" s="8" t="b">
        <f t="shared" si="358"/>
        <v>1</v>
      </c>
      <c r="X359" s="8" t="b">
        <f t="shared" si="358"/>
        <v>1</v>
      </c>
    </row>
    <row r="360">
      <c r="A360" s="13">
        <v>45534.0</v>
      </c>
      <c r="B360" s="14" t="s">
        <v>424</v>
      </c>
      <c r="C360" s="14" t="s">
        <v>36</v>
      </c>
      <c r="D360" s="14" t="s">
        <v>28</v>
      </c>
      <c r="E360" s="14" t="s">
        <v>37</v>
      </c>
      <c r="F360" s="14">
        <v>1.0</v>
      </c>
      <c r="G360" s="14">
        <v>65.82</v>
      </c>
      <c r="H360" s="14">
        <v>65.82</v>
      </c>
      <c r="I360" s="14" t="s">
        <v>24</v>
      </c>
      <c r="J360" s="14" t="s">
        <v>34</v>
      </c>
      <c r="K360" s="15"/>
      <c r="L360" s="16"/>
      <c r="M360" s="16"/>
      <c r="N360" s="15"/>
      <c r="O360" s="16"/>
      <c r="P360" s="16"/>
      <c r="Q360" s="15"/>
      <c r="R360" s="16"/>
      <c r="S360" s="16"/>
      <c r="T360" s="16"/>
      <c r="U360" s="16"/>
      <c r="V360" s="15" t="b">
        <f t="shared" ref="V360:X360" si="359">isnumber(F360)</f>
        <v>1</v>
      </c>
      <c r="W360" s="15" t="b">
        <f t="shared" si="359"/>
        <v>1</v>
      </c>
      <c r="X360" s="15" t="b">
        <f t="shared" si="359"/>
        <v>1</v>
      </c>
    </row>
    <row r="361">
      <c r="A361" s="13">
        <v>45606.0</v>
      </c>
      <c r="B361" s="14" t="s">
        <v>425</v>
      </c>
      <c r="C361" s="14" t="s">
        <v>68</v>
      </c>
      <c r="D361" s="14" t="s">
        <v>41</v>
      </c>
      <c r="E361" s="14" t="s">
        <v>106</v>
      </c>
      <c r="F361" s="14">
        <v>2.0</v>
      </c>
      <c r="G361" s="14">
        <v>419.24</v>
      </c>
      <c r="H361" s="14">
        <v>838.48</v>
      </c>
      <c r="I361" s="14" t="s">
        <v>24</v>
      </c>
      <c r="J361" s="14" t="s">
        <v>34</v>
      </c>
      <c r="K361" s="15"/>
      <c r="L361" s="16"/>
      <c r="M361" s="16"/>
      <c r="N361" s="15"/>
      <c r="O361" s="16"/>
      <c r="P361" s="16"/>
      <c r="Q361" s="15"/>
      <c r="R361" s="16"/>
      <c r="S361" s="16"/>
      <c r="T361" s="16"/>
      <c r="U361" s="16"/>
      <c r="V361" s="15" t="b">
        <f t="shared" ref="V361:X361" si="360">isnumber(F361)</f>
        <v>1</v>
      </c>
      <c r="W361" s="15" t="b">
        <f t="shared" si="360"/>
        <v>1</v>
      </c>
      <c r="X361" s="15" t="b">
        <f t="shared" si="360"/>
        <v>1</v>
      </c>
    </row>
    <row r="362">
      <c r="A362" s="5">
        <v>45569.0</v>
      </c>
      <c r="B362" s="6" t="s">
        <v>426</v>
      </c>
      <c r="C362" s="6" t="s">
        <v>40</v>
      </c>
      <c r="D362" s="6" t="s">
        <v>41</v>
      </c>
      <c r="E362" s="6" t="s">
        <v>46</v>
      </c>
      <c r="F362" s="6">
        <v>1.0</v>
      </c>
      <c r="G362" s="6">
        <v>183.25</v>
      </c>
      <c r="H362" s="6">
        <v>183.25</v>
      </c>
      <c r="I362" s="6" t="s">
        <v>24</v>
      </c>
      <c r="J362" s="6" t="s">
        <v>43</v>
      </c>
      <c r="L362" s="3"/>
      <c r="M362" s="3"/>
      <c r="O362" s="3"/>
      <c r="P362" s="3"/>
      <c r="R362" s="3"/>
      <c r="S362" s="3"/>
      <c r="T362" s="3"/>
      <c r="U362" s="3"/>
      <c r="V362" s="8" t="b">
        <f t="shared" ref="V362:X362" si="361">isnumber(F362)</f>
        <v>1</v>
      </c>
      <c r="W362" s="8" t="b">
        <f t="shared" si="361"/>
        <v>1</v>
      </c>
      <c r="X362" s="8" t="b">
        <f t="shared" si="361"/>
        <v>1</v>
      </c>
    </row>
    <row r="363">
      <c r="A363" s="5">
        <v>45576.0</v>
      </c>
      <c r="B363" s="6" t="s">
        <v>427</v>
      </c>
      <c r="C363" s="6" t="s">
        <v>49</v>
      </c>
      <c r="D363" s="6" t="s">
        <v>54</v>
      </c>
      <c r="E363" s="6" t="s">
        <v>124</v>
      </c>
      <c r="F363" s="6">
        <v>4.0</v>
      </c>
      <c r="G363" s="6">
        <v>432.14</v>
      </c>
      <c r="H363" s="6">
        <v>1728.56</v>
      </c>
      <c r="I363" s="6" t="s">
        <v>17</v>
      </c>
      <c r="J363" s="6" t="s">
        <v>18</v>
      </c>
      <c r="L363" s="3"/>
      <c r="M363" s="3"/>
      <c r="O363" s="3"/>
      <c r="P363" s="3"/>
      <c r="R363" s="3"/>
      <c r="S363" s="3"/>
      <c r="T363" s="3"/>
      <c r="U363" s="3"/>
      <c r="V363" s="8" t="b">
        <f t="shared" ref="V363:X363" si="362">isnumber(F363)</f>
        <v>1</v>
      </c>
      <c r="W363" s="8" t="b">
        <f t="shared" si="362"/>
        <v>1</v>
      </c>
      <c r="X363" s="8" t="b">
        <f t="shared" si="362"/>
        <v>1</v>
      </c>
    </row>
    <row r="364">
      <c r="A364" s="5">
        <v>45606.0</v>
      </c>
      <c r="B364" s="6" t="s">
        <v>428</v>
      </c>
      <c r="C364" s="6" t="s">
        <v>64</v>
      </c>
      <c r="D364" s="6" t="s">
        <v>28</v>
      </c>
      <c r="E364" s="6" t="s">
        <v>29</v>
      </c>
      <c r="F364" s="6">
        <v>5.0</v>
      </c>
      <c r="G364" s="6">
        <v>38.49</v>
      </c>
      <c r="H364" s="6">
        <v>192.45</v>
      </c>
      <c r="I364" s="6" t="s">
        <v>24</v>
      </c>
      <c r="J364" s="6" t="s">
        <v>18</v>
      </c>
      <c r="L364" s="3"/>
      <c r="M364" s="3"/>
      <c r="O364" s="3"/>
      <c r="P364" s="3"/>
      <c r="R364" s="3"/>
      <c r="S364" s="3"/>
      <c r="T364" s="3"/>
      <c r="U364" s="3"/>
      <c r="V364" s="8" t="b">
        <f t="shared" ref="V364:X364" si="363">isnumber(F364)</f>
        <v>1</v>
      </c>
      <c r="W364" s="8" t="b">
        <f t="shared" si="363"/>
        <v>1</v>
      </c>
      <c r="X364" s="8" t="b">
        <f t="shared" si="363"/>
        <v>1</v>
      </c>
    </row>
    <row r="365">
      <c r="A365" s="5">
        <v>45628.0</v>
      </c>
      <c r="B365" s="6" t="s">
        <v>429</v>
      </c>
      <c r="C365" s="6" t="s">
        <v>14</v>
      </c>
      <c r="D365" s="6" t="s">
        <v>28</v>
      </c>
      <c r="E365" s="6" t="s">
        <v>74</v>
      </c>
      <c r="F365" s="6">
        <v>4.0</v>
      </c>
      <c r="G365" s="6">
        <v>390.0</v>
      </c>
      <c r="H365" s="6">
        <v>1560.0</v>
      </c>
      <c r="I365" s="6" t="s">
        <v>38</v>
      </c>
      <c r="J365" s="6" t="s">
        <v>18</v>
      </c>
      <c r="L365" s="3"/>
      <c r="M365" s="3"/>
      <c r="O365" s="3"/>
      <c r="P365" s="3"/>
      <c r="R365" s="3"/>
      <c r="S365" s="3"/>
      <c r="T365" s="3"/>
      <c r="U365" s="3"/>
      <c r="V365" s="8" t="b">
        <f t="shared" ref="V365:X365" si="364">isnumber(F365)</f>
        <v>1</v>
      </c>
      <c r="W365" s="8" t="b">
        <f t="shared" si="364"/>
        <v>1</v>
      </c>
      <c r="X365" s="8" t="b">
        <f t="shared" si="364"/>
        <v>1</v>
      </c>
    </row>
    <row r="366">
      <c r="A366" s="5">
        <v>45540.0</v>
      </c>
      <c r="B366" s="6" t="s">
        <v>430</v>
      </c>
      <c r="C366" s="6" t="s">
        <v>49</v>
      </c>
      <c r="D366" s="6" t="s">
        <v>41</v>
      </c>
      <c r="E366" s="6" t="s">
        <v>106</v>
      </c>
      <c r="F366" s="6">
        <v>4.0</v>
      </c>
      <c r="G366" s="6">
        <v>443.82</v>
      </c>
      <c r="H366" s="6">
        <v>1775.28</v>
      </c>
      <c r="I366" s="6" t="s">
        <v>38</v>
      </c>
      <c r="J366" s="6" t="s">
        <v>18</v>
      </c>
      <c r="L366" s="3"/>
      <c r="M366" s="3"/>
      <c r="O366" s="3"/>
      <c r="P366" s="3"/>
      <c r="R366" s="3"/>
      <c r="S366" s="3"/>
      <c r="T366" s="3"/>
      <c r="U366" s="3"/>
      <c r="V366" s="8" t="b">
        <f t="shared" ref="V366:X366" si="365">isnumber(F366)</f>
        <v>1</v>
      </c>
      <c r="W366" s="8" t="b">
        <f t="shared" si="365"/>
        <v>1</v>
      </c>
      <c r="X366" s="8" t="b">
        <f t="shared" si="365"/>
        <v>1</v>
      </c>
    </row>
    <row r="367">
      <c r="A367" s="13">
        <v>45645.0</v>
      </c>
      <c r="B367" s="14" t="s">
        <v>431</v>
      </c>
      <c r="C367" s="14" t="s">
        <v>36</v>
      </c>
      <c r="D367" s="14" t="s">
        <v>54</v>
      </c>
      <c r="E367" s="14" t="s">
        <v>55</v>
      </c>
      <c r="F367" s="14">
        <v>2.0</v>
      </c>
      <c r="G367" s="14">
        <v>399.4</v>
      </c>
      <c r="H367" s="14">
        <v>798.8</v>
      </c>
      <c r="I367" s="14" t="s">
        <v>24</v>
      </c>
      <c r="J367" s="14" t="s">
        <v>34</v>
      </c>
      <c r="K367" s="15"/>
      <c r="L367" s="16"/>
      <c r="M367" s="16"/>
      <c r="N367" s="15"/>
      <c r="O367" s="16"/>
      <c r="P367" s="16"/>
      <c r="Q367" s="15"/>
      <c r="R367" s="16"/>
      <c r="S367" s="16"/>
      <c r="T367" s="16"/>
      <c r="U367" s="16"/>
      <c r="V367" s="15" t="b">
        <f t="shared" ref="V367:X367" si="366">isnumber(F367)</f>
        <v>1</v>
      </c>
      <c r="W367" s="15" t="b">
        <f t="shared" si="366"/>
        <v>1</v>
      </c>
      <c r="X367" s="15" t="b">
        <f t="shared" si="366"/>
        <v>1</v>
      </c>
    </row>
    <row r="368">
      <c r="A368" s="5">
        <v>45662.0</v>
      </c>
      <c r="B368" s="6" t="s">
        <v>432</v>
      </c>
      <c r="C368" s="6" t="s">
        <v>53</v>
      </c>
      <c r="D368" s="6" t="s">
        <v>41</v>
      </c>
      <c r="E368" s="6" t="s">
        <v>46</v>
      </c>
      <c r="F368" s="6">
        <v>3.0</v>
      </c>
      <c r="G368" s="6">
        <v>447.75</v>
      </c>
      <c r="H368" s="6">
        <v>1343.25</v>
      </c>
      <c r="I368" s="6" t="s">
        <v>17</v>
      </c>
      <c r="J368" s="6" t="s">
        <v>18</v>
      </c>
      <c r="L368" s="3"/>
      <c r="M368" s="3"/>
      <c r="O368" s="3"/>
      <c r="P368" s="3"/>
      <c r="R368" s="3"/>
      <c r="S368" s="3"/>
      <c r="T368" s="3"/>
      <c r="U368" s="3"/>
      <c r="V368" s="8" t="b">
        <f t="shared" ref="V368:X368" si="367">isnumber(F368)</f>
        <v>1</v>
      </c>
      <c r="W368" s="8" t="b">
        <f t="shared" si="367"/>
        <v>1</v>
      </c>
      <c r="X368" s="8" t="b">
        <f t="shared" si="367"/>
        <v>1</v>
      </c>
    </row>
    <row r="369">
      <c r="A369" s="13">
        <v>45600.0</v>
      </c>
      <c r="B369" s="14" t="s">
        <v>433</v>
      </c>
      <c r="C369" s="14" t="s">
        <v>53</v>
      </c>
      <c r="D369" s="14" t="s">
        <v>54</v>
      </c>
      <c r="E369" s="14" t="s">
        <v>55</v>
      </c>
      <c r="F369" s="14">
        <v>5.0</v>
      </c>
      <c r="G369" s="14">
        <v>129.74</v>
      </c>
      <c r="H369" s="14">
        <v>648.7</v>
      </c>
      <c r="I369" s="14" t="s">
        <v>38</v>
      </c>
      <c r="J369" s="14" t="s">
        <v>34</v>
      </c>
      <c r="K369" s="15"/>
      <c r="L369" s="16"/>
      <c r="M369" s="16"/>
      <c r="N369" s="15"/>
      <c r="O369" s="16"/>
      <c r="P369" s="16"/>
      <c r="Q369" s="15"/>
      <c r="R369" s="16"/>
      <c r="S369" s="16"/>
      <c r="T369" s="16"/>
      <c r="U369" s="16"/>
      <c r="V369" s="15" t="b">
        <f t="shared" ref="V369:X369" si="368">isnumber(F369)</f>
        <v>1</v>
      </c>
      <c r="W369" s="15" t="b">
        <f t="shared" si="368"/>
        <v>1</v>
      </c>
      <c r="X369" s="15" t="b">
        <f t="shared" si="368"/>
        <v>1</v>
      </c>
    </row>
    <row r="370">
      <c r="A370" s="5">
        <v>45657.0</v>
      </c>
      <c r="B370" s="6" t="s">
        <v>434</v>
      </c>
      <c r="C370" s="6" t="s">
        <v>36</v>
      </c>
      <c r="D370" s="6" t="s">
        <v>22</v>
      </c>
      <c r="E370" s="6" t="s">
        <v>94</v>
      </c>
      <c r="F370" s="6">
        <v>4.0</v>
      </c>
      <c r="G370" s="6">
        <v>83.93</v>
      </c>
      <c r="H370" s="6">
        <v>335.72</v>
      </c>
      <c r="I370" s="6" t="s">
        <v>17</v>
      </c>
      <c r="J370" s="6" t="s">
        <v>18</v>
      </c>
      <c r="L370" s="3"/>
      <c r="M370" s="3"/>
      <c r="O370" s="3"/>
      <c r="P370" s="3"/>
      <c r="R370" s="3"/>
      <c r="S370" s="3"/>
      <c r="T370" s="3"/>
      <c r="U370" s="3"/>
      <c r="V370" s="8" t="b">
        <f t="shared" ref="V370:X370" si="369">isnumber(F370)</f>
        <v>1</v>
      </c>
      <c r="W370" s="8" t="b">
        <f t="shared" si="369"/>
        <v>1</v>
      </c>
      <c r="X370" s="8" t="b">
        <f t="shared" si="369"/>
        <v>1</v>
      </c>
    </row>
    <row r="371">
      <c r="A371" s="5">
        <v>45561.0</v>
      </c>
      <c r="B371" s="6" t="s">
        <v>435</v>
      </c>
      <c r="C371" s="6" t="s">
        <v>40</v>
      </c>
      <c r="D371" s="6" t="s">
        <v>28</v>
      </c>
      <c r="E371" s="6" t="s">
        <v>29</v>
      </c>
      <c r="F371" s="6">
        <v>1.0</v>
      </c>
      <c r="G371" s="6">
        <v>266.7</v>
      </c>
      <c r="H371" s="6">
        <v>266.7</v>
      </c>
      <c r="I371" s="6" t="s">
        <v>38</v>
      </c>
      <c r="J371" s="6" t="s">
        <v>18</v>
      </c>
      <c r="L371" s="3"/>
      <c r="M371" s="3"/>
      <c r="O371" s="3"/>
      <c r="P371" s="3"/>
      <c r="R371" s="3"/>
      <c r="S371" s="3"/>
      <c r="T371" s="3"/>
      <c r="U371" s="3"/>
      <c r="V371" s="8" t="b">
        <f t="shared" ref="V371:X371" si="370">isnumber(F371)</f>
        <v>1</v>
      </c>
      <c r="W371" s="8" t="b">
        <f t="shared" si="370"/>
        <v>1</v>
      </c>
      <c r="X371" s="8" t="b">
        <f t="shared" si="370"/>
        <v>1</v>
      </c>
    </row>
    <row r="372">
      <c r="A372" s="5">
        <v>45616.0</v>
      </c>
      <c r="B372" s="6" t="s">
        <v>436</v>
      </c>
      <c r="C372" s="6" t="s">
        <v>36</v>
      </c>
      <c r="D372" s="6" t="s">
        <v>28</v>
      </c>
      <c r="E372" s="6" t="s">
        <v>37</v>
      </c>
      <c r="F372" s="6">
        <v>5.0</v>
      </c>
      <c r="G372" s="6">
        <v>218.49</v>
      </c>
      <c r="H372" s="6">
        <v>1092.45</v>
      </c>
      <c r="I372" s="6" t="s">
        <v>24</v>
      </c>
      <c r="J372" s="6" t="s">
        <v>18</v>
      </c>
      <c r="L372" s="3"/>
      <c r="M372" s="3"/>
      <c r="O372" s="3"/>
      <c r="P372" s="3"/>
      <c r="R372" s="3"/>
      <c r="S372" s="3"/>
      <c r="T372" s="3"/>
      <c r="U372" s="3"/>
      <c r="V372" s="8" t="b">
        <f t="shared" ref="V372:X372" si="371">isnumber(F372)</f>
        <v>1</v>
      </c>
      <c r="W372" s="8" t="b">
        <f t="shared" si="371"/>
        <v>1</v>
      </c>
      <c r="X372" s="8" t="b">
        <f t="shared" si="371"/>
        <v>1</v>
      </c>
    </row>
    <row r="373">
      <c r="A373" s="5">
        <v>45694.0</v>
      </c>
      <c r="B373" s="6" t="s">
        <v>437</v>
      </c>
      <c r="C373" s="6" t="s">
        <v>14</v>
      </c>
      <c r="D373" s="6" t="s">
        <v>22</v>
      </c>
      <c r="E373" s="6" t="s">
        <v>94</v>
      </c>
      <c r="F373" s="6">
        <v>2.0</v>
      </c>
      <c r="G373" s="6">
        <v>10.19</v>
      </c>
      <c r="H373" s="6">
        <v>20.38</v>
      </c>
      <c r="I373" s="6" t="s">
        <v>38</v>
      </c>
      <c r="J373" s="6" t="s">
        <v>18</v>
      </c>
      <c r="L373" s="3"/>
      <c r="M373" s="3"/>
      <c r="O373" s="3"/>
      <c r="P373" s="3"/>
      <c r="R373" s="3"/>
      <c r="S373" s="3"/>
      <c r="T373" s="3"/>
      <c r="U373" s="3"/>
      <c r="V373" s="8" t="b">
        <f t="shared" ref="V373:X373" si="372">isnumber(F373)</f>
        <v>1</v>
      </c>
      <c r="W373" s="8" t="b">
        <f t="shared" si="372"/>
        <v>1</v>
      </c>
      <c r="X373" s="8" t="b">
        <f t="shared" si="372"/>
        <v>1</v>
      </c>
    </row>
    <row r="374">
      <c r="A374" s="5">
        <v>45657.0</v>
      </c>
      <c r="B374" s="6" t="s">
        <v>438</v>
      </c>
      <c r="C374" s="6" t="s">
        <v>21</v>
      </c>
      <c r="D374" s="6" t="s">
        <v>41</v>
      </c>
      <c r="E374" s="6" t="s">
        <v>42</v>
      </c>
      <c r="F374" s="6">
        <v>3.0</v>
      </c>
      <c r="G374" s="6">
        <v>491.17</v>
      </c>
      <c r="H374" s="6">
        <v>1473.51</v>
      </c>
      <c r="I374" s="6" t="s">
        <v>24</v>
      </c>
      <c r="J374" s="6" t="s">
        <v>18</v>
      </c>
      <c r="L374" s="3"/>
      <c r="M374" s="3"/>
      <c r="O374" s="3"/>
      <c r="P374" s="3"/>
      <c r="R374" s="3"/>
      <c r="S374" s="3"/>
      <c r="T374" s="3"/>
      <c r="U374" s="3"/>
      <c r="V374" s="8" t="b">
        <f t="shared" ref="V374:X374" si="373">isnumber(F374)</f>
        <v>1</v>
      </c>
      <c r="W374" s="8" t="b">
        <f t="shared" si="373"/>
        <v>1</v>
      </c>
      <c r="X374" s="8" t="b">
        <f t="shared" si="373"/>
        <v>1</v>
      </c>
    </row>
    <row r="375">
      <c r="A375" s="13">
        <v>45637.0</v>
      </c>
      <c r="B375" s="14" t="s">
        <v>439</v>
      </c>
      <c r="C375" s="14" t="s">
        <v>14</v>
      </c>
      <c r="D375" s="14" t="s">
        <v>15</v>
      </c>
      <c r="E375" s="14" t="s">
        <v>50</v>
      </c>
      <c r="F375" s="14">
        <v>3.0</v>
      </c>
      <c r="G375" s="14">
        <v>78.1</v>
      </c>
      <c r="H375" s="14">
        <v>234.3</v>
      </c>
      <c r="I375" s="14" t="s">
        <v>24</v>
      </c>
      <c r="J375" s="14" t="s">
        <v>34</v>
      </c>
      <c r="K375" s="15"/>
      <c r="L375" s="16"/>
      <c r="M375" s="16"/>
      <c r="N375" s="15"/>
      <c r="O375" s="16"/>
      <c r="P375" s="16"/>
      <c r="Q375" s="15"/>
      <c r="R375" s="16"/>
      <c r="S375" s="16"/>
      <c r="T375" s="16"/>
      <c r="U375" s="16"/>
      <c r="V375" s="15" t="b">
        <f t="shared" ref="V375:X375" si="374">isnumber(F375)</f>
        <v>1</v>
      </c>
      <c r="W375" s="15" t="b">
        <f t="shared" si="374"/>
        <v>1</v>
      </c>
      <c r="X375" s="15" t="b">
        <f t="shared" si="374"/>
        <v>1</v>
      </c>
    </row>
    <row r="376">
      <c r="A376" s="5">
        <v>45606.0</v>
      </c>
      <c r="B376" s="6" t="s">
        <v>440</v>
      </c>
      <c r="C376" s="6" t="s">
        <v>68</v>
      </c>
      <c r="D376" s="6" t="s">
        <v>54</v>
      </c>
      <c r="E376" s="6" t="s">
        <v>124</v>
      </c>
      <c r="F376" s="6">
        <v>3.0</v>
      </c>
      <c r="G376" s="6">
        <v>12.14</v>
      </c>
      <c r="H376" s="6">
        <v>36.42</v>
      </c>
      <c r="I376" s="6" t="s">
        <v>38</v>
      </c>
      <c r="J376" s="6" t="s">
        <v>43</v>
      </c>
      <c r="L376" s="3"/>
      <c r="M376" s="3"/>
      <c r="O376" s="3"/>
      <c r="P376" s="3"/>
      <c r="R376" s="3"/>
      <c r="S376" s="3"/>
      <c r="T376" s="3"/>
      <c r="U376" s="3"/>
      <c r="V376" s="8" t="b">
        <f t="shared" ref="V376:X376" si="375">isnumber(F376)</f>
        <v>1</v>
      </c>
      <c r="W376" s="8" t="b">
        <f t="shared" si="375"/>
        <v>1</v>
      </c>
      <c r="X376" s="8" t="b">
        <f t="shared" si="375"/>
        <v>1</v>
      </c>
    </row>
    <row r="377">
      <c r="A377" s="5">
        <v>45643.0</v>
      </c>
      <c r="B377" s="6" t="s">
        <v>441</v>
      </c>
      <c r="C377" s="6" t="s">
        <v>64</v>
      </c>
      <c r="D377" s="6" t="s">
        <v>54</v>
      </c>
      <c r="E377" s="6" t="s">
        <v>98</v>
      </c>
      <c r="F377" s="6">
        <v>3.0</v>
      </c>
      <c r="G377" s="6">
        <v>214.04</v>
      </c>
      <c r="H377" s="6">
        <v>642.12</v>
      </c>
      <c r="I377" s="6" t="s">
        <v>24</v>
      </c>
      <c r="J377" s="6" t="s">
        <v>18</v>
      </c>
      <c r="L377" s="3"/>
      <c r="M377" s="3"/>
      <c r="O377" s="3"/>
      <c r="P377" s="3"/>
      <c r="R377" s="3"/>
      <c r="S377" s="3"/>
      <c r="T377" s="3"/>
      <c r="U377" s="3"/>
      <c r="V377" s="8" t="b">
        <f t="shared" ref="V377:X377" si="376">isnumber(F377)</f>
        <v>1</v>
      </c>
      <c r="W377" s="8" t="b">
        <f t="shared" si="376"/>
        <v>1</v>
      </c>
      <c r="X377" s="8" t="b">
        <f t="shared" si="376"/>
        <v>1</v>
      </c>
    </row>
    <row r="378">
      <c r="A378" s="5">
        <v>45701.0</v>
      </c>
      <c r="B378" s="6" t="s">
        <v>442</v>
      </c>
      <c r="C378" s="6" t="s">
        <v>32</v>
      </c>
      <c r="D378" s="6" t="s">
        <v>28</v>
      </c>
      <c r="E378" s="6" t="s">
        <v>29</v>
      </c>
      <c r="F378" s="6">
        <v>4.0</v>
      </c>
      <c r="G378" s="6">
        <v>151.88</v>
      </c>
      <c r="H378" s="6">
        <v>607.52</v>
      </c>
      <c r="I378" s="6" t="s">
        <v>24</v>
      </c>
      <c r="J378" s="6" t="s">
        <v>34</v>
      </c>
      <c r="L378" s="3"/>
      <c r="M378" s="3"/>
      <c r="O378" s="3"/>
      <c r="P378" s="3"/>
      <c r="R378" s="3"/>
      <c r="S378" s="3"/>
      <c r="T378" s="3"/>
      <c r="U378" s="3"/>
      <c r="V378" s="8" t="b">
        <f t="shared" ref="V378:X378" si="377">isnumber(F378)</f>
        <v>1</v>
      </c>
      <c r="W378" s="8" t="b">
        <f t="shared" si="377"/>
        <v>1</v>
      </c>
      <c r="X378" s="8" t="b">
        <f t="shared" si="377"/>
        <v>1</v>
      </c>
    </row>
    <row r="379">
      <c r="A379" s="5">
        <v>45594.0</v>
      </c>
      <c r="B379" s="6" t="s">
        <v>443</v>
      </c>
      <c r="C379" s="6" t="s">
        <v>32</v>
      </c>
      <c r="D379" s="6" t="s">
        <v>22</v>
      </c>
      <c r="E379" s="6" t="s">
        <v>94</v>
      </c>
      <c r="F379" s="6">
        <v>2.0</v>
      </c>
      <c r="G379" s="6">
        <v>73.15</v>
      </c>
      <c r="H379" s="6">
        <v>146.3</v>
      </c>
      <c r="I379" s="6" t="s">
        <v>38</v>
      </c>
      <c r="J379" s="6" t="s">
        <v>18</v>
      </c>
      <c r="L379" s="3"/>
      <c r="M379" s="3"/>
      <c r="O379" s="3"/>
      <c r="P379" s="3"/>
      <c r="R379" s="3"/>
      <c r="S379" s="3"/>
      <c r="T379" s="3"/>
      <c r="U379" s="3"/>
      <c r="V379" s="8" t="b">
        <f t="shared" ref="V379:X379" si="378">isnumber(F379)</f>
        <v>1</v>
      </c>
      <c r="W379" s="8" t="b">
        <f t="shared" si="378"/>
        <v>1</v>
      </c>
      <c r="X379" s="8" t="b">
        <f t="shared" si="378"/>
        <v>1</v>
      </c>
    </row>
    <row r="380">
      <c r="A380" s="5">
        <v>45543.0</v>
      </c>
      <c r="B380" s="6" t="s">
        <v>444</v>
      </c>
      <c r="C380" s="6" t="s">
        <v>73</v>
      </c>
      <c r="D380" s="6" t="s">
        <v>28</v>
      </c>
      <c r="E380" s="6" t="s">
        <v>74</v>
      </c>
      <c r="F380" s="6">
        <v>3.0</v>
      </c>
      <c r="G380" s="6">
        <v>426.04</v>
      </c>
      <c r="H380" s="6">
        <v>1278.12</v>
      </c>
      <c r="I380" s="6" t="s">
        <v>24</v>
      </c>
      <c r="J380" s="6" t="s">
        <v>18</v>
      </c>
      <c r="L380" s="3"/>
      <c r="M380" s="3"/>
      <c r="O380" s="3"/>
      <c r="P380" s="3"/>
      <c r="R380" s="3"/>
      <c r="S380" s="3"/>
      <c r="T380" s="3"/>
      <c r="U380" s="3"/>
      <c r="V380" s="8" t="b">
        <f t="shared" ref="V380:X380" si="379">isnumber(F380)</f>
        <v>1</v>
      </c>
      <c r="W380" s="8" t="b">
        <f t="shared" si="379"/>
        <v>1</v>
      </c>
      <c r="X380" s="8" t="b">
        <f t="shared" si="379"/>
        <v>1</v>
      </c>
    </row>
    <row r="381">
      <c r="A381" s="5">
        <v>45535.0</v>
      </c>
      <c r="B381" s="6" t="s">
        <v>445</v>
      </c>
      <c r="C381" s="6" t="s">
        <v>14</v>
      </c>
      <c r="D381" s="6" t="s">
        <v>28</v>
      </c>
      <c r="E381" s="6" t="s">
        <v>37</v>
      </c>
      <c r="F381" s="6">
        <v>2.0</v>
      </c>
      <c r="G381" s="6">
        <v>469.45</v>
      </c>
      <c r="H381" s="6">
        <v>938.9</v>
      </c>
      <c r="I381" s="6" t="s">
        <v>17</v>
      </c>
      <c r="J381" s="6" t="s">
        <v>43</v>
      </c>
      <c r="L381" s="3"/>
      <c r="M381" s="3"/>
      <c r="O381" s="3"/>
      <c r="P381" s="3"/>
      <c r="R381" s="3"/>
      <c r="S381" s="3"/>
      <c r="T381" s="3"/>
      <c r="U381" s="3"/>
      <c r="V381" s="8" t="b">
        <f t="shared" ref="V381:X381" si="380">isnumber(F381)</f>
        <v>1</v>
      </c>
      <c r="W381" s="8" t="b">
        <f t="shared" si="380"/>
        <v>1</v>
      </c>
      <c r="X381" s="8" t="b">
        <f t="shared" si="380"/>
        <v>1</v>
      </c>
    </row>
    <row r="382">
      <c r="A382" s="13">
        <v>45654.0</v>
      </c>
      <c r="B382" s="14" t="s">
        <v>446</v>
      </c>
      <c r="C382" s="14" t="s">
        <v>49</v>
      </c>
      <c r="D382" s="14" t="s">
        <v>15</v>
      </c>
      <c r="E382" s="14" t="s">
        <v>16</v>
      </c>
      <c r="F382" s="14">
        <v>2.0</v>
      </c>
      <c r="G382" s="14">
        <v>247.12</v>
      </c>
      <c r="H382" s="14">
        <v>494.24</v>
      </c>
      <c r="I382" s="14" t="s">
        <v>38</v>
      </c>
      <c r="J382" s="14" t="s">
        <v>34</v>
      </c>
      <c r="K382" s="15"/>
      <c r="L382" s="16"/>
      <c r="M382" s="16"/>
      <c r="N382" s="15"/>
      <c r="O382" s="16"/>
      <c r="P382" s="16"/>
      <c r="Q382" s="15"/>
      <c r="R382" s="16"/>
      <c r="S382" s="16"/>
      <c r="T382" s="16"/>
      <c r="U382" s="16"/>
      <c r="V382" s="15" t="b">
        <f t="shared" ref="V382:X382" si="381">isnumber(F382)</f>
        <v>1</v>
      </c>
      <c r="W382" s="15" t="b">
        <f t="shared" si="381"/>
        <v>1</v>
      </c>
      <c r="X382" s="15" t="b">
        <f t="shared" si="381"/>
        <v>1</v>
      </c>
    </row>
    <row r="383">
      <c r="A383" s="13">
        <v>45651.0</v>
      </c>
      <c r="B383" s="14" t="s">
        <v>447</v>
      </c>
      <c r="C383" s="14" t="s">
        <v>73</v>
      </c>
      <c r="D383" s="14" t="s">
        <v>22</v>
      </c>
      <c r="E383" s="14" t="s">
        <v>94</v>
      </c>
      <c r="F383" s="14">
        <v>5.0</v>
      </c>
      <c r="G383" s="14">
        <v>262.99</v>
      </c>
      <c r="H383" s="14">
        <v>1314.95</v>
      </c>
      <c r="I383" s="14" t="s">
        <v>38</v>
      </c>
      <c r="J383" s="14" t="s">
        <v>34</v>
      </c>
      <c r="K383" s="15"/>
      <c r="L383" s="16"/>
      <c r="M383" s="16"/>
      <c r="N383" s="15"/>
      <c r="O383" s="16"/>
      <c r="P383" s="16"/>
      <c r="Q383" s="15"/>
      <c r="R383" s="16"/>
      <c r="S383" s="16"/>
      <c r="T383" s="16"/>
      <c r="U383" s="16"/>
      <c r="V383" s="15" t="b">
        <f t="shared" ref="V383:X383" si="382">isnumber(F383)</f>
        <v>1</v>
      </c>
      <c r="W383" s="15" t="b">
        <f t="shared" si="382"/>
        <v>1</v>
      </c>
      <c r="X383" s="15" t="b">
        <f t="shared" si="382"/>
        <v>1</v>
      </c>
    </row>
    <row r="384">
      <c r="A384" s="5">
        <v>45614.0</v>
      </c>
      <c r="B384" s="6" t="s">
        <v>448</v>
      </c>
      <c r="C384" s="6" t="s">
        <v>21</v>
      </c>
      <c r="D384" s="6" t="s">
        <v>22</v>
      </c>
      <c r="E384" s="6" t="s">
        <v>129</v>
      </c>
      <c r="F384" s="6">
        <v>2.0</v>
      </c>
      <c r="G384" s="6">
        <v>49.61</v>
      </c>
      <c r="H384" s="6">
        <v>99.22</v>
      </c>
      <c r="I384" s="6" t="s">
        <v>24</v>
      </c>
      <c r="J384" s="6" t="s">
        <v>18</v>
      </c>
      <c r="L384" s="3"/>
      <c r="M384" s="3"/>
      <c r="O384" s="3"/>
      <c r="P384" s="3"/>
      <c r="R384" s="3"/>
      <c r="S384" s="3"/>
      <c r="T384" s="3"/>
      <c r="U384" s="3"/>
      <c r="V384" s="8" t="b">
        <f t="shared" ref="V384:X384" si="383">isnumber(F384)</f>
        <v>1</v>
      </c>
      <c r="W384" s="8" t="b">
        <f t="shared" si="383"/>
        <v>1</v>
      </c>
      <c r="X384" s="8" t="b">
        <f t="shared" si="383"/>
        <v>1</v>
      </c>
    </row>
    <row r="385">
      <c r="A385" s="5">
        <v>45591.0</v>
      </c>
      <c r="B385" s="6" t="s">
        <v>449</v>
      </c>
      <c r="C385" s="6" t="s">
        <v>21</v>
      </c>
      <c r="D385" s="6" t="s">
        <v>28</v>
      </c>
      <c r="E385" s="6" t="s">
        <v>37</v>
      </c>
      <c r="F385" s="6">
        <v>2.0</v>
      </c>
      <c r="G385" s="6">
        <v>359.92</v>
      </c>
      <c r="H385" s="6">
        <v>719.84</v>
      </c>
      <c r="I385" s="6" t="s">
        <v>38</v>
      </c>
      <c r="J385" s="6" t="s">
        <v>18</v>
      </c>
      <c r="L385" s="3"/>
      <c r="M385" s="3"/>
      <c r="O385" s="3"/>
      <c r="P385" s="3"/>
      <c r="R385" s="3"/>
      <c r="S385" s="3"/>
      <c r="T385" s="3"/>
      <c r="U385" s="3"/>
      <c r="V385" s="8" t="b">
        <f t="shared" ref="V385:X385" si="384">isnumber(F385)</f>
        <v>1</v>
      </c>
      <c r="W385" s="8" t="b">
        <f t="shared" si="384"/>
        <v>1</v>
      </c>
      <c r="X385" s="8" t="b">
        <f t="shared" si="384"/>
        <v>1</v>
      </c>
    </row>
    <row r="386">
      <c r="A386" s="5">
        <v>45662.0</v>
      </c>
      <c r="B386" s="6" t="s">
        <v>450</v>
      </c>
      <c r="C386" s="6" t="s">
        <v>73</v>
      </c>
      <c r="D386" s="6" t="s">
        <v>41</v>
      </c>
      <c r="E386" s="6" t="s">
        <v>42</v>
      </c>
      <c r="F386" s="6">
        <v>3.0</v>
      </c>
      <c r="G386" s="6">
        <v>172.02</v>
      </c>
      <c r="H386" s="6">
        <v>516.06</v>
      </c>
      <c r="I386" s="6" t="s">
        <v>24</v>
      </c>
      <c r="J386" s="6" t="s">
        <v>18</v>
      </c>
      <c r="L386" s="3"/>
      <c r="M386" s="3"/>
      <c r="O386" s="3"/>
      <c r="P386" s="3"/>
      <c r="R386" s="3"/>
      <c r="S386" s="3"/>
      <c r="T386" s="3"/>
      <c r="U386" s="3"/>
      <c r="V386" s="8" t="b">
        <f t="shared" ref="V386:X386" si="385">isnumber(F386)</f>
        <v>1</v>
      </c>
      <c r="W386" s="8" t="b">
        <f t="shared" si="385"/>
        <v>1</v>
      </c>
      <c r="X386" s="8" t="b">
        <f t="shared" si="385"/>
        <v>1</v>
      </c>
    </row>
    <row r="387">
      <c r="A387" s="5">
        <v>45667.0</v>
      </c>
      <c r="B387" s="6" t="s">
        <v>451</v>
      </c>
      <c r="C387" s="6" t="s">
        <v>68</v>
      </c>
      <c r="D387" s="6" t="s">
        <v>28</v>
      </c>
      <c r="E387" s="6" t="s">
        <v>29</v>
      </c>
      <c r="F387" s="6">
        <v>1.0</v>
      </c>
      <c r="G387" s="6">
        <v>26.75</v>
      </c>
      <c r="H387" s="6">
        <v>26.75</v>
      </c>
      <c r="I387" s="6" t="s">
        <v>17</v>
      </c>
      <c r="J387" s="6" t="s">
        <v>18</v>
      </c>
      <c r="L387" s="3"/>
      <c r="M387" s="3"/>
      <c r="O387" s="3"/>
      <c r="P387" s="3"/>
      <c r="R387" s="3"/>
      <c r="S387" s="3"/>
      <c r="T387" s="3"/>
      <c r="U387" s="3"/>
      <c r="V387" s="8" t="b">
        <f t="shared" ref="V387:X387" si="386">isnumber(F387)</f>
        <v>1</v>
      </c>
      <c r="W387" s="8" t="b">
        <f t="shared" si="386"/>
        <v>1</v>
      </c>
      <c r="X387" s="8" t="b">
        <f t="shared" si="386"/>
        <v>1</v>
      </c>
    </row>
    <row r="388">
      <c r="A388" s="5">
        <v>45659.0</v>
      </c>
      <c r="B388" s="6" t="s">
        <v>452</v>
      </c>
      <c r="C388" s="6" t="s">
        <v>49</v>
      </c>
      <c r="D388" s="6" t="s">
        <v>54</v>
      </c>
      <c r="E388" s="6" t="s">
        <v>124</v>
      </c>
      <c r="F388" s="6">
        <v>2.0</v>
      </c>
      <c r="G388" s="6">
        <v>387.59</v>
      </c>
      <c r="H388" s="6">
        <v>775.18</v>
      </c>
      <c r="I388" s="6" t="s">
        <v>17</v>
      </c>
      <c r="J388" s="6" t="s">
        <v>43</v>
      </c>
      <c r="L388" s="3"/>
      <c r="M388" s="3"/>
      <c r="O388" s="3"/>
      <c r="P388" s="3"/>
      <c r="R388" s="3"/>
      <c r="S388" s="3"/>
      <c r="T388" s="3"/>
      <c r="U388" s="3"/>
      <c r="V388" s="8" t="b">
        <f t="shared" ref="V388:X388" si="387">isnumber(F388)</f>
        <v>1</v>
      </c>
      <c r="W388" s="8" t="b">
        <f t="shared" si="387"/>
        <v>1</v>
      </c>
      <c r="X388" s="8" t="b">
        <f t="shared" si="387"/>
        <v>1</v>
      </c>
    </row>
    <row r="389">
      <c r="A389" s="5">
        <v>45600.0</v>
      </c>
      <c r="B389" s="6" t="s">
        <v>453</v>
      </c>
      <c r="C389" s="6" t="s">
        <v>68</v>
      </c>
      <c r="D389" s="6" t="s">
        <v>22</v>
      </c>
      <c r="E389" s="6" t="s">
        <v>94</v>
      </c>
      <c r="F389" s="6">
        <v>4.0</v>
      </c>
      <c r="G389" s="6">
        <v>276.12</v>
      </c>
      <c r="H389" s="6">
        <v>1104.48</v>
      </c>
      <c r="I389" s="6" t="s">
        <v>38</v>
      </c>
      <c r="J389" s="6" t="s">
        <v>18</v>
      </c>
      <c r="L389" s="3"/>
      <c r="M389" s="3"/>
      <c r="O389" s="3"/>
      <c r="P389" s="3"/>
      <c r="R389" s="3"/>
      <c r="S389" s="3"/>
      <c r="T389" s="3"/>
      <c r="U389" s="3"/>
      <c r="V389" s="8" t="b">
        <f t="shared" ref="V389:X389" si="388">isnumber(F389)</f>
        <v>1</v>
      </c>
      <c r="W389" s="8" t="b">
        <f t="shared" si="388"/>
        <v>1</v>
      </c>
      <c r="X389" s="8" t="b">
        <f t="shared" si="388"/>
        <v>1</v>
      </c>
    </row>
    <row r="390">
      <c r="A390" s="5">
        <v>45556.0</v>
      </c>
      <c r="B390" s="6" t="s">
        <v>454</v>
      </c>
      <c r="C390" s="6" t="s">
        <v>14</v>
      </c>
      <c r="D390" s="6" t="s">
        <v>54</v>
      </c>
      <c r="E390" s="6" t="s">
        <v>59</v>
      </c>
      <c r="F390" s="6">
        <v>3.0</v>
      </c>
      <c r="G390" s="6">
        <v>163.97</v>
      </c>
      <c r="H390" s="6">
        <v>491.91</v>
      </c>
      <c r="I390" s="6" t="s">
        <v>38</v>
      </c>
      <c r="J390" s="6" t="s">
        <v>18</v>
      </c>
      <c r="L390" s="3"/>
      <c r="M390" s="3"/>
      <c r="O390" s="3"/>
      <c r="P390" s="3"/>
      <c r="R390" s="3"/>
      <c r="S390" s="3"/>
      <c r="T390" s="3"/>
      <c r="U390" s="3"/>
      <c r="V390" s="8" t="b">
        <f t="shared" ref="V390:X390" si="389">isnumber(F390)</f>
        <v>1</v>
      </c>
      <c r="W390" s="8" t="b">
        <f t="shared" si="389"/>
        <v>1</v>
      </c>
      <c r="X390" s="8" t="b">
        <f t="shared" si="389"/>
        <v>1</v>
      </c>
    </row>
    <row r="391">
      <c r="A391" s="5">
        <v>45652.0</v>
      </c>
      <c r="B391" s="6" t="s">
        <v>455</v>
      </c>
      <c r="C391" s="6" t="s">
        <v>14</v>
      </c>
      <c r="D391" s="6" t="s">
        <v>22</v>
      </c>
      <c r="E391" s="6" t="s">
        <v>129</v>
      </c>
      <c r="F391" s="6">
        <v>3.0</v>
      </c>
      <c r="G391" s="6">
        <v>339.57</v>
      </c>
      <c r="H391" s="6">
        <v>1018.71</v>
      </c>
      <c r="I391" s="6" t="s">
        <v>38</v>
      </c>
      <c r="J391" s="6" t="s">
        <v>18</v>
      </c>
      <c r="L391" s="3"/>
      <c r="M391" s="3"/>
      <c r="O391" s="3"/>
      <c r="P391" s="3"/>
      <c r="R391" s="3"/>
      <c r="S391" s="3"/>
      <c r="T391" s="3"/>
      <c r="U391" s="3"/>
      <c r="V391" s="8" t="b">
        <f t="shared" ref="V391:X391" si="390">isnumber(F391)</f>
        <v>1</v>
      </c>
      <c r="W391" s="8" t="b">
        <f t="shared" si="390"/>
        <v>1</v>
      </c>
      <c r="X391" s="8" t="b">
        <f t="shared" si="390"/>
        <v>1</v>
      </c>
    </row>
    <row r="392">
      <c r="A392" s="5">
        <v>45541.0</v>
      </c>
      <c r="B392" s="6" t="s">
        <v>456</v>
      </c>
      <c r="C392" s="6" t="s">
        <v>53</v>
      </c>
      <c r="D392" s="6" t="s">
        <v>28</v>
      </c>
      <c r="E392" s="6" t="s">
        <v>37</v>
      </c>
      <c r="F392" s="6">
        <v>1.0</v>
      </c>
      <c r="G392" s="6">
        <v>353.83</v>
      </c>
      <c r="H392" s="6">
        <v>353.83</v>
      </c>
      <c r="I392" s="6" t="s">
        <v>38</v>
      </c>
      <c r="J392" s="6" t="s">
        <v>43</v>
      </c>
      <c r="L392" s="3"/>
      <c r="M392" s="3"/>
      <c r="O392" s="3"/>
      <c r="P392" s="3"/>
      <c r="R392" s="3"/>
      <c r="S392" s="3"/>
      <c r="T392" s="3"/>
      <c r="U392" s="3"/>
      <c r="V392" s="8" t="b">
        <f t="shared" ref="V392:X392" si="391">isnumber(F392)</f>
        <v>1</v>
      </c>
      <c r="W392" s="8" t="b">
        <f t="shared" si="391"/>
        <v>1</v>
      </c>
      <c r="X392" s="8" t="b">
        <f t="shared" si="391"/>
        <v>1</v>
      </c>
    </row>
    <row r="393">
      <c r="A393" s="5">
        <v>45686.0</v>
      </c>
      <c r="B393" s="6" t="s">
        <v>457</v>
      </c>
      <c r="C393" s="6" t="s">
        <v>21</v>
      </c>
      <c r="D393" s="6" t="s">
        <v>41</v>
      </c>
      <c r="E393" s="6" t="s">
        <v>106</v>
      </c>
      <c r="F393" s="6">
        <v>5.0</v>
      </c>
      <c r="G393" s="6">
        <v>192.34</v>
      </c>
      <c r="H393" s="6">
        <v>961.7</v>
      </c>
      <c r="I393" s="6" t="s">
        <v>38</v>
      </c>
      <c r="J393" s="6" t="s">
        <v>43</v>
      </c>
      <c r="L393" s="3"/>
      <c r="M393" s="3"/>
      <c r="O393" s="3"/>
      <c r="P393" s="3"/>
      <c r="R393" s="3"/>
      <c r="S393" s="3"/>
      <c r="T393" s="3"/>
      <c r="U393" s="3"/>
      <c r="V393" s="8" t="b">
        <f t="shared" ref="V393:X393" si="392">isnumber(F393)</f>
        <v>1</v>
      </c>
      <c r="W393" s="8" t="b">
        <f t="shared" si="392"/>
        <v>1</v>
      </c>
      <c r="X393" s="8" t="b">
        <f t="shared" si="392"/>
        <v>1</v>
      </c>
    </row>
    <row r="394">
      <c r="A394" s="5">
        <v>45623.0</v>
      </c>
      <c r="B394" s="6" t="s">
        <v>458</v>
      </c>
      <c r="C394" s="6" t="s">
        <v>64</v>
      </c>
      <c r="D394" s="6" t="s">
        <v>22</v>
      </c>
      <c r="E394" s="6" t="s">
        <v>94</v>
      </c>
      <c r="F394" s="6">
        <v>1.0</v>
      </c>
      <c r="G394" s="6">
        <v>158.33</v>
      </c>
      <c r="H394" s="6">
        <v>158.33</v>
      </c>
      <c r="I394" s="6" t="s">
        <v>24</v>
      </c>
      <c r="J394" s="6" t="s">
        <v>18</v>
      </c>
      <c r="L394" s="3"/>
      <c r="M394" s="3"/>
      <c r="O394" s="3"/>
      <c r="P394" s="3"/>
      <c r="R394" s="3"/>
      <c r="S394" s="3"/>
      <c r="T394" s="3"/>
      <c r="U394" s="3"/>
      <c r="V394" s="8" t="b">
        <f t="shared" ref="V394:X394" si="393">isnumber(F394)</f>
        <v>1</v>
      </c>
      <c r="W394" s="8" t="b">
        <f t="shared" si="393"/>
        <v>1</v>
      </c>
      <c r="X394" s="8" t="b">
        <f t="shared" si="393"/>
        <v>1</v>
      </c>
    </row>
    <row r="395">
      <c r="A395" s="5">
        <v>45695.0</v>
      </c>
      <c r="B395" s="6" t="s">
        <v>459</v>
      </c>
      <c r="C395" s="6" t="s">
        <v>36</v>
      </c>
      <c r="D395" s="6" t="s">
        <v>22</v>
      </c>
      <c r="E395" s="6" t="s">
        <v>94</v>
      </c>
      <c r="F395" s="6">
        <v>5.0</v>
      </c>
      <c r="G395" s="6">
        <v>359.55</v>
      </c>
      <c r="H395" s="6">
        <v>1797.75</v>
      </c>
      <c r="I395" s="6" t="s">
        <v>17</v>
      </c>
      <c r="J395" s="6" t="s">
        <v>18</v>
      </c>
      <c r="L395" s="3"/>
      <c r="M395" s="3"/>
      <c r="O395" s="3"/>
      <c r="P395" s="3"/>
      <c r="R395" s="3"/>
      <c r="S395" s="3"/>
      <c r="T395" s="3"/>
      <c r="U395" s="3"/>
      <c r="V395" s="8" t="b">
        <f t="shared" ref="V395:X395" si="394">isnumber(F395)</f>
        <v>1</v>
      </c>
      <c r="W395" s="8" t="b">
        <f t="shared" si="394"/>
        <v>1</v>
      </c>
      <c r="X395" s="8" t="b">
        <f t="shared" si="394"/>
        <v>1</v>
      </c>
    </row>
    <row r="396">
      <c r="A396" s="5">
        <v>45698.0</v>
      </c>
      <c r="B396" s="6" t="s">
        <v>460</v>
      </c>
      <c r="C396" s="6" t="s">
        <v>73</v>
      </c>
      <c r="D396" s="6" t="s">
        <v>28</v>
      </c>
      <c r="E396" s="6" t="s">
        <v>37</v>
      </c>
      <c r="F396" s="6">
        <v>3.0</v>
      </c>
      <c r="G396" s="6">
        <v>118.54</v>
      </c>
      <c r="H396" s="6">
        <v>355.62</v>
      </c>
      <c r="I396" s="6" t="s">
        <v>17</v>
      </c>
      <c r="J396" s="6" t="s">
        <v>18</v>
      </c>
      <c r="L396" s="3"/>
      <c r="M396" s="3"/>
      <c r="O396" s="3"/>
      <c r="P396" s="3"/>
      <c r="R396" s="3"/>
      <c r="S396" s="3"/>
      <c r="T396" s="3"/>
      <c r="U396" s="3"/>
      <c r="V396" s="8" t="b">
        <f t="shared" ref="V396:X396" si="395">isnumber(F396)</f>
        <v>1</v>
      </c>
      <c r="W396" s="8" t="b">
        <f t="shared" si="395"/>
        <v>1</v>
      </c>
      <c r="X396" s="8" t="b">
        <f t="shared" si="395"/>
        <v>1</v>
      </c>
    </row>
    <row r="397">
      <c r="A397" s="5">
        <v>45622.0</v>
      </c>
      <c r="B397" s="6" t="s">
        <v>461</v>
      </c>
      <c r="C397" s="6" t="s">
        <v>49</v>
      </c>
      <c r="D397" s="6" t="s">
        <v>28</v>
      </c>
      <c r="E397" s="6" t="s">
        <v>79</v>
      </c>
      <c r="F397" s="6">
        <v>1.0</v>
      </c>
      <c r="G397" s="6">
        <v>257.87</v>
      </c>
      <c r="H397" s="6">
        <v>257.87</v>
      </c>
      <c r="I397" s="6" t="s">
        <v>24</v>
      </c>
      <c r="J397" s="6" t="s">
        <v>18</v>
      </c>
      <c r="L397" s="3"/>
      <c r="M397" s="3"/>
      <c r="O397" s="3"/>
      <c r="P397" s="3"/>
      <c r="R397" s="3"/>
      <c r="S397" s="3"/>
      <c r="T397" s="3"/>
      <c r="U397" s="3"/>
      <c r="V397" s="8" t="b">
        <f t="shared" ref="V397:X397" si="396">isnumber(F397)</f>
        <v>1</v>
      </c>
      <c r="W397" s="8" t="b">
        <f t="shared" si="396"/>
        <v>1</v>
      </c>
      <c r="X397" s="8" t="b">
        <f t="shared" si="396"/>
        <v>1</v>
      </c>
    </row>
    <row r="398">
      <c r="A398" s="13">
        <v>45683.0</v>
      </c>
      <c r="B398" s="14" t="s">
        <v>462</v>
      </c>
      <c r="C398" s="14" t="s">
        <v>73</v>
      </c>
      <c r="D398" s="14" t="s">
        <v>22</v>
      </c>
      <c r="E398" s="14" t="s">
        <v>88</v>
      </c>
      <c r="F398" s="14">
        <v>3.0</v>
      </c>
      <c r="G398" s="14">
        <v>54.48</v>
      </c>
      <c r="H398" s="14">
        <v>163.44</v>
      </c>
      <c r="I398" s="14" t="s">
        <v>17</v>
      </c>
      <c r="J398" s="14" t="s">
        <v>34</v>
      </c>
      <c r="K398" s="15"/>
      <c r="L398" s="16"/>
      <c r="M398" s="16"/>
      <c r="N398" s="15"/>
      <c r="O398" s="16"/>
      <c r="P398" s="16"/>
      <c r="Q398" s="15"/>
      <c r="R398" s="16"/>
      <c r="S398" s="16"/>
      <c r="T398" s="16"/>
      <c r="U398" s="16"/>
      <c r="V398" s="15" t="b">
        <f t="shared" ref="V398:X398" si="397">isnumber(F398)</f>
        <v>1</v>
      </c>
      <c r="W398" s="15" t="b">
        <f t="shared" si="397"/>
        <v>1</v>
      </c>
      <c r="X398" s="15" t="b">
        <f t="shared" si="397"/>
        <v>1</v>
      </c>
    </row>
    <row r="399">
      <c r="A399" s="5">
        <v>45551.0</v>
      </c>
      <c r="B399" s="6" t="s">
        <v>463</v>
      </c>
      <c r="C399" s="6" t="s">
        <v>40</v>
      </c>
      <c r="D399" s="6" t="s">
        <v>15</v>
      </c>
      <c r="E399" s="6" t="s">
        <v>83</v>
      </c>
      <c r="F399" s="6">
        <v>2.0</v>
      </c>
      <c r="G399" s="6">
        <v>95.84</v>
      </c>
      <c r="H399" s="6">
        <v>191.68</v>
      </c>
      <c r="I399" s="6" t="s">
        <v>17</v>
      </c>
      <c r="J399" s="6" t="s">
        <v>18</v>
      </c>
      <c r="L399" s="3"/>
      <c r="M399" s="3"/>
      <c r="O399" s="3"/>
      <c r="P399" s="3"/>
      <c r="R399" s="3"/>
      <c r="S399" s="3"/>
      <c r="T399" s="3"/>
      <c r="U399" s="3"/>
      <c r="V399" s="8" t="b">
        <f t="shared" ref="V399:X399" si="398">isnumber(F399)</f>
        <v>1</v>
      </c>
      <c r="W399" s="8" t="b">
        <f t="shared" si="398"/>
        <v>1</v>
      </c>
      <c r="X399" s="8" t="b">
        <f t="shared" si="398"/>
        <v>1</v>
      </c>
    </row>
    <row r="400">
      <c r="A400" s="5">
        <v>45624.0</v>
      </c>
      <c r="B400" s="6" t="s">
        <v>464</v>
      </c>
      <c r="C400" s="6" t="s">
        <v>32</v>
      </c>
      <c r="D400" s="6" t="s">
        <v>22</v>
      </c>
      <c r="E400" s="6" t="s">
        <v>23</v>
      </c>
      <c r="F400" s="6">
        <v>4.0</v>
      </c>
      <c r="G400" s="6">
        <v>227.34</v>
      </c>
      <c r="H400" s="6">
        <v>909.36</v>
      </c>
      <c r="I400" s="6" t="s">
        <v>24</v>
      </c>
      <c r="J400" s="6" t="s">
        <v>18</v>
      </c>
      <c r="L400" s="3"/>
      <c r="M400" s="3"/>
      <c r="O400" s="3"/>
      <c r="P400" s="3"/>
      <c r="R400" s="3"/>
      <c r="S400" s="3"/>
      <c r="T400" s="3"/>
      <c r="U400" s="3"/>
      <c r="V400" s="8" t="b">
        <f t="shared" ref="V400:X400" si="399">isnumber(F400)</f>
        <v>1</v>
      </c>
      <c r="W400" s="8" t="b">
        <f t="shared" si="399"/>
        <v>1</v>
      </c>
      <c r="X400" s="8" t="b">
        <f t="shared" si="399"/>
        <v>1</v>
      </c>
    </row>
    <row r="401">
      <c r="A401" s="5">
        <v>45681.0</v>
      </c>
      <c r="B401" s="6" t="s">
        <v>465</v>
      </c>
      <c r="C401" s="6" t="s">
        <v>32</v>
      </c>
      <c r="D401" s="6" t="s">
        <v>54</v>
      </c>
      <c r="E401" s="6" t="s">
        <v>59</v>
      </c>
      <c r="F401" s="6">
        <v>4.0</v>
      </c>
      <c r="G401" s="6">
        <v>336.45</v>
      </c>
      <c r="H401" s="6">
        <v>1345.8</v>
      </c>
      <c r="I401" s="6" t="s">
        <v>38</v>
      </c>
      <c r="J401" s="6" t="s">
        <v>18</v>
      </c>
      <c r="L401" s="3"/>
      <c r="M401" s="3"/>
      <c r="O401" s="3"/>
      <c r="P401" s="3"/>
      <c r="R401" s="3"/>
      <c r="S401" s="3"/>
      <c r="T401" s="3"/>
      <c r="U401" s="3"/>
      <c r="V401" s="8" t="b">
        <f t="shared" ref="V401:X401" si="400">isnumber(F401)</f>
        <v>1</v>
      </c>
      <c r="W401" s="8" t="b">
        <f t="shared" si="400"/>
        <v>1</v>
      </c>
      <c r="X401" s="8" t="b">
        <f t="shared" si="400"/>
        <v>1</v>
      </c>
    </row>
    <row r="402">
      <c r="A402" s="5">
        <v>45700.0</v>
      </c>
      <c r="B402" s="6" t="s">
        <v>466</v>
      </c>
      <c r="C402" s="6" t="s">
        <v>73</v>
      </c>
      <c r="D402" s="6" t="s">
        <v>28</v>
      </c>
      <c r="E402" s="6" t="s">
        <v>29</v>
      </c>
      <c r="F402" s="6">
        <v>2.0</v>
      </c>
      <c r="G402" s="6">
        <v>430.53</v>
      </c>
      <c r="H402" s="6">
        <v>861.06</v>
      </c>
      <c r="I402" s="6" t="s">
        <v>38</v>
      </c>
      <c r="J402" s="6" t="s">
        <v>34</v>
      </c>
      <c r="L402" s="3"/>
      <c r="M402" s="3"/>
      <c r="O402" s="3"/>
      <c r="P402" s="3"/>
      <c r="R402" s="3"/>
      <c r="S402" s="3"/>
      <c r="T402" s="3"/>
      <c r="U402" s="3"/>
      <c r="V402" s="8" t="b">
        <f t="shared" ref="V402:X402" si="401">isnumber(F402)</f>
        <v>1</v>
      </c>
      <c r="W402" s="8" t="b">
        <f t="shared" si="401"/>
        <v>1</v>
      </c>
      <c r="X402" s="8" t="b">
        <f t="shared" si="401"/>
        <v>1</v>
      </c>
    </row>
    <row r="403">
      <c r="A403" s="5">
        <v>45614.0</v>
      </c>
      <c r="B403" s="6" t="s">
        <v>467</v>
      </c>
      <c r="C403" s="6" t="s">
        <v>21</v>
      </c>
      <c r="D403" s="6" t="s">
        <v>28</v>
      </c>
      <c r="E403" s="6" t="s">
        <v>37</v>
      </c>
      <c r="F403" s="6">
        <v>1.0</v>
      </c>
      <c r="G403" s="6">
        <v>471.41</v>
      </c>
      <c r="H403" s="6">
        <v>471.41</v>
      </c>
      <c r="I403" s="6" t="s">
        <v>24</v>
      </c>
      <c r="J403" s="6" t="s">
        <v>18</v>
      </c>
      <c r="L403" s="3"/>
      <c r="M403" s="3"/>
      <c r="O403" s="3"/>
      <c r="P403" s="3"/>
      <c r="R403" s="3"/>
      <c r="S403" s="3"/>
      <c r="T403" s="3"/>
      <c r="U403" s="3"/>
      <c r="V403" s="8" t="b">
        <f t="shared" ref="V403:X403" si="402">isnumber(F403)</f>
        <v>1</v>
      </c>
      <c r="W403" s="8" t="b">
        <f t="shared" si="402"/>
        <v>1</v>
      </c>
      <c r="X403" s="8" t="b">
        <f t="shared" si="402"/>
        <v>1</v>
      </c>
    </row>
    <row r="404">
      <c r="A404" s="5">
        <v>45574.0</v>
      </c>
      <c r="B404" s="6" t="s">
        <v>468</v>
      </c>
      <c r="C404" s="6" t="s">
        <v>14</v>
      </c>
      <c r="D404" s="6" t="s">
        <v>41</v>
      </c>
      <c r="E404" s="6" t="s">
        <v>46</v>
      </c>
      <c r="F404" s="6">
        <v>5.0</v>
      </c>
      <c r="G404" s="6">
        <v>221.03</v>
      </c>
      <c r="H404" s="6">
        <v>1105.15</v>
      </c>
      <c r="I404" s="6" t="s">
        <v>24</v>
      </c>
      <c r="J404" s="6" t="s">
        <v>18</v>
      </c>
      <c r="L404" s="3"/>
      <c r="M404" s="3"/>
      <c r="O404" s="3"/>
      <c r="P404" s="3"/>
      <c r="R404" s="3"/>
      <c r="S404" s="3"/>
      <c r="T404" s="3"/>
      <c r="U404" s="3"/>
      <c r="V404" s="8" t="b">
        <f t="shared" ref="V404:X404" si="403">isnumber(F404)</f>
        <v>1</v>
      </c>
      <c r="W404" s="8" t="b">
        <f t="shared" si="403"/>
        <v>1</v>
      </c>
      <c r="X404" s="8" t="b">
        <f t="shared" si="403"/>
        <v>1</v>
      </c>
    </row>
    <row r="405">
      <c r="A405" s="5">
        <v>45603.0</v>
      </c>
      <c r="B405" s="6" t="s">
        <v>469</v>
      </c>
      <c r="C405" s="6" t="s">
        <v>21</v>
      </c>
      <c r="D405" s="6" t="s">
        <v>41</v>
      </c>
      <c r="E405" s="6" t="s">
        <v>90</v>
      </c>
      <c r="F405" s="6">
        <v>3.0</v>
      </c>
      <c r="G405" s="6">
        <v>240.29</v>
      </c>
      <c r="H405" s="6">
        <v>720.87</v>
      </c>
      <c r="I405" s="6" t="s">
        <v>38</v>
      </c>
      <c r="J405" s="6" t="s">
        <v>18</v>
      </c>
      <c r="L405" s="3"/>
      <c r="M405" s="3"/>
      <c r="O405" s="3"/>
      <c r="P405" s="3"/>
      <c r="R405" s="3"/>
      <c r="S405" s="3"/>
      <c r="T405" s="3"/>
      <c r="U405" s="3"/>
      <c r="V405" s="8" t="b">
        <f t="shared" ref="V405:X405" si="404">isnumber(F405)</f>
        <v>1</v>
      </c>
      <c r="W405" s="8" t="b">
        <f t="shared" si="404"/>
        <v>1</v>
      </c>
      <c r="X405" s="8" t="b">
        <f t="shared" si="404"/>
        <v>1</v>
      </c>
    </row>
    <row r="406">
      <c r="A406" s="5">
        <v>45610.0</v>
      </c>
      <c r="B406" s="6" t="s">
        <v>470</v>
      </c>
      <c r="C406" s="6" t="s">
        <v>40</v>
      </c>
      <c r="D406" s="6" t="s">
        <v>22</v>
      </c>
      <c r="E406" s="6" t="s">
        <v>23</v>
      </c>
      <c r="F406" s="6">
        <v>1.0</v>
      </c>
      <c r="G406" s="6">
        <v>420.82</v>
      </c>
      <c r="H406" s="6">
        <v>420.82</v>
      </c>
      <c r="I406" s="6" t="s">
        <v>24</v>
      </c>
      <c r="J406" s="6" t="s">
        <v>18</v>
      </c>
      <c r="L406" s="3"/>
      <c r="M406" s="3"/>
      <c r="O406" s="3"/>
      <c r="P406" s="3"/>
      <c r="R406" s="3"/>
      <c r="S406" s="3"/>
      <c r="T406" s="3"/>
      <c r="U406" s="3"/>
      <c r="V406" s="8" t="b">
        <f t="shared" ref="V406:X406" si="405">isnumber(F406)</f>
        <v>1</v>
      </c>
      <c r="W406" s="8" t="b">
        <f t="shared" si="405"/>
        <v>1</v>
      </c>
      <c r="X406" s="8" t="b">
        <f t="shared" si="405"/>
        <v>1</v>
      </c>
    </row>
    <row r="407">
      <c r="A407" s="5">
        <v>45683.0</v>
      </c>
      <c r="B407" s="6" t="s">
        <v>471</v>
      </c>
      <c r="C407" s="6" t="s">
        <v>32</v>
      </c>
      <c r="D407" s="6" t="s">
        <v>41</v>
      </c>
      <c r="E407" s="6" t="s">
        <v>46</v>
      </c>
      <c r="F407" s="6">
        <v>3.0</v>
      </c>
      <c r="G407" s="6">
        <v>444.17</v>
      </c>
      <c r="H407" s="6">
        <v>1332.51</v>
      </c>
      <c r="I407" s="6" t="s">
        <v>38</v>
      </c>
      <c r="J407" s="6" t="s">
        <v>18</v>
      </c>
      <c r="L407" s="3"/>
      <c r="M407" s="3"/>
      <c r="O407" s="3"/>
      <c r="P407" s="3"/>
      <c r="R407" s="3"/>
      <c r="S407" s="3"/>
      <c r="T407" s="3"/>
      <c r="U407" s="3"/>
      <c r="V407" s="8" t="b">
        <f t="shared" ref="V407:X407" si="406">isnumber(F407)</f>
        <v>1</v>
      </c>
      <c r="W407" s="8" t="b">
        <f t="shared" si="406"/>
        <v>1</v>
      </c>
      <c r="X407" s="8" t="b">
        <f t="shared" si="406"/>
        <v>1</v>
      </c>
    </row>
    <row r="408">
      <c r="A408" s="13">
        <v>45597.0</v>
      </c>
      <c r="B408" s="14" t="s">
        <v>472</v>
      </c>
      <c r="C408" s="14" t="s">
        <v>14</v>
      </c>
      <c r="D408" s="14" t="s">
        <v>28</v>
      </c>
      <c r="E408" s="14" t="s">
        <v>79</v>
      </c>
      <c r="F408" s="14">
        <v>3.0</v>
      </c>
      <c r="G408" s="14">
        <v>356.19</v>
      </c>
      <c r="H408" s="14">
        <v>1068.57</v>
      </c>
      <c r="I408" s="14" t="s">
        <v>17</v>
      </c>
      <c r="J408" s="14" t="s">
        <v>34</v>
      </c>
      <c r="K408" s="15"/>
      <c r="L408" s="16"/>
      <c r="M408" s="16"/>
      <c r="N408" s="15"/>
      <c r="O408" s="16"/>
      <c r="P408" s="16"/>
      <c r="Q408" s="15"/>
      <c r="R408" s="16"/>
      <c r="S408" s="16"/>
      <c r="T408" s="16"/>
      <c r="U408" s="16"/>
      <c r="V408" s="15" t="b">
        <f t="shared" ref="V408:X408" si="407">isnumber(F408)</f>
        <v>1</v>
      </c>
      <c r="W408" s="15" t="b">
        <f t="shared" si="407"/>
        <v>1</v>
      </c>
      <c r="X408" s="15" t="b">
        <f t="shared" si="407"/>
        <v>1</v>
      </c>
    </row>
    <row r="409">
      <c r="A409" s="5">
        <v>45628.0</v>
      </c>
      <c r="B409" s="6" t="s">
        <v>473</v>
      </c>
      <c r="C409" s="6" t="s">
        <v>64</v>
      </c>
      <c r="D409" s="6" t="s">
        <v>15</v>
      </c>
      <c r="E409" s="6" t="s">
        <v>83</v>
      </c>
      <c r="F409" s="6">
        <v>5.0</v>
      </c>
      <c r="G409" s="6">
        <v>224.18</v>
      </c>
      <c r="H409" s="6">
        <v>1120.9</v>
      </c>
      <c r="I409" s="6" t="s">
        <v>24</v>
      </c>
      <c r="J409" s="6" t="s">
        <v>18</v>
      </c>
      <c r="L409" s="3"/>
      <c r="M409" s="3"/>
      <c r="O409" s="3"/>
      <c r="P409" s="3"/>
      <c r="R409" s="3"/>
      <c r="S409" s="3"/>
      <c r="T409" s="3"/>
      <c r="U409" s="3"/>
      <c r="V409" s="8" t="b">
        <f t="shared" ref="V409:X409" si="408">isnumber(F409)</f>
        <v>1</v>
      </c>
      <c r="W409" s="8" t="b">
        <f t="shared" si="408"/>
        <v>1</v>
      </c>
      <c r="X409" s="8" t="b">
        <f t="shared" si="408"/>
        <v>1</v>
      </c>
    </row>
    <row r="410">
      <c r="A410" s="5">
        <v>45712.0</v>
      </c>
      <c r="B410" s="6" t="s">
        <v>474</v>
      </c>
      <c r="C410" s="6" t="s">
        <v>32</v>
      </c>
      <c r="D410" s="6" t="s">
        <v>54</v>
      </c>
      <c r="E410" s="6" t="s">
        <v>98</v>
      </c>
      <c r="F410" s="6">
        <v>2.0</v>
      </c>
      <c r="G410" s="6">
        <v>145.32</v>
      </c>
      <c r="H410" s="6">
        <v>290.64</v>
      </c>
      <c r="I410" s="6" t="s">
        <v>17</v>
      </c>
      <c r="J410" s="6" t="s">
        <v>34</v>
      </c>
      <c r="L410" s="3"/>
      <c r="M410" s="3"/>
      <c r="O410" s="3"/>
      <c r="P410" s="3"/>
      <c r="R410" s="3"/>
      <c r="S410" s="3"/>
      <c r="T410" s="3"/>
      <c r="U410" s="3"/>
      <c r="V410" s="8" t="b">
        <f t="shared" ref="V410:X410" si="409">isnumber(F410)</f>
        <v>1</v>
      </c>
      <c r="W410" s="8" t="b">
        <f t="shared" si="409"/>
        <v>1</v>
      </c>
      <c r="X410" s="8" t="b">
        <f t="shared" si="409"/>
        <v>1</v>
      </c>
    </row>
    <row r="411">
      <c r="A411" s="5">
        <v>45699.0</v>
      </c>
      <c r="B411" s="6" t="s">
        <v>475</v>
      </c>
      <c r="C411" s="6" t="s">
        <v>40</v>
      </c>
      <c r="D411" s="6" t="s">
        <v>28</v>
      </c>
      <c r="E411" s="6" t="s">
        <v>74</v>
      </c>
      <c r="F411" s="6">
        <v>3.0</v>
      </c>
      <c r="G411" s="6">
        <v>32.72</v>
      </c>
      <c r="H411" s="6">
        <v>98.16</v>
      </c>
      <c r="I411" s="6" t="s">
        <v>24</v>
      </c>
      <c r="J411" s="6" t="s">
        <v>18</v>
      </c>
      <c r="L411" s="3"/>
      <c r="M411" s="3"/>
      <c r="O411" s="3"/>
      <c r="P411" s="3"/>
      <c r="R411" s="3"/>
      <c r="S411" s="3"/>
      <c r="T411" s="3"/>
      <c r="U411" s="3"/>
      <c r="V411" s="8" t="b">
        <f t="shared" ref="V411:X411" si="410">isnumber(F411)</f>
        <v>1</v>
      </c>
      <c r="W411" s="8" t="b">
        <f t="shared" si="410"/>
        <v>1</v>
      </c>
      <c r="X411" s="8" t="b">
        <f t="shared" si="410"/>
        <v>1</v>
      </c>
    </row>
    <row r="412">
      <c r="A412" s="5">
        <v>45672.0</v>
      </c>
      <c r="B412" s="6" t="s">
        <v>476</v>
      </c>
      <c r="C412" s="6" t="s">
        <v>53</v>
      </c>
      <c r="D412" s="6" t="s">
        <v>54</v>
      </c>
      <c r="E412" s="6" t="s">
        <v>59</v>
      </c>
      <c r="F412" s="6">
        <v>2.0</v>
      </c>
      <c r="G412" s="6">
        <v>447.72</v>
      </c>
      <c r="H412" s="6">
        <v>895.44</v>
      </c>
      <c r="I412" s="6" t="s">
        <v>38</v>
      </c>
      <c r="J412" s="6" t="s">
        <v>18</v>
      </c>
      <c r="L412" s="3"/>
      <c r="M412" s="3"/>
      <c r="O412" s="3"/>
      <c r="P412" s="3"/>
      <c r="R412" s="3"/>
      <c r="S412" s="3"/>
      <c r="T412" s="3"/>
      <c r="U412" s="3"/>
      <c r="V412" s="8" t="b">
        <f t="shared" ref="V412:X412" si="411">isnumber(F412)</f>
        <v>1</v>
      </c>
      <c r="W412" s="8" t="b">
        <f t="shared" si="411"/>
        <v>1</v>
      </c>
      <c r="X412" s="8" t="b">
        <f t="shared" si="411"/>
        <v>1</v>
      </c>
    </row>
    <row r="413">
      <c r="A413" s="5">
        <v>45639.0</v>
      </c>
      <c r="B413" s="6" t="s">
        <v>477</v>
      </c>
      <c r="C413" s="6" t="s">
        <v>68</v>
      </c>
      <c r="D413" s="6" t="s">
        <v>41</v>
      </c>
      <c r="E413" s="6" t="s">
        <v>90</v>
      </c>
      <c r="F413" s="6">
        <v>3.0</v>
      </c>
      <c r="G413" s="6">
        <v>348.4</v>
      </c>
      <c r="H413" s="6">
        <v>1045.2</v>
      </c>
      <c r="I413" s="6" t="s">
        <v>17</v>
      </c>
      <c r="J413" s="6" t="s">
        <v>18</v>
      </c>
      <c r="L413" s="3"/>
      <c r="M413" s="3"/>
      <c r="O413" s="3"/>
      <c r="P413" s="3"/>
      <c r="R413" s="3"/>
      <c r="S413" s="3"/>
      <c r="T413" s="3"/>
      <c r="U413" s="3"/>
      <c r="V413" s="8" t="b">
        <f t="shared" ref="V413:X413" si="412">isnumber(F413)</f>
        <v>1</v>
      </c>
      <c r="W413" s="8" t="b">
        <f t="shared" si="412"/>
        <v>1</v>
      </c>
      <c r="X413" s="8" t="b">
        <f t="shared" si="412"/>
        <v>1</v>
      </c>
    </row>
    <row r="414">
      <c r="A414" s="5">
        <v>45632.0</v>
      </c>
      <c r="B414" s="6" t="s">
        <v>478</v>
      </c>
      <c r="C414" s="6" t="s">
        <v>49</v>
      </c>
      <c r="D414" s="6" t="s">
        <v>22</v>
      </c>
      <c r="E414" s="6" t="s">
        <v>88</v>
      </c>
      <c r="F414" s="6">
        <v>2.0</v>
      </c>
      <c r="G414" s="6">
        <v>345.58</v>
      </c>
      <c r="H414" s="6">
        <v>691.16</v>
      </c>
      <c r="I414" s="6" t="s">
        <v>24</v>
      </c>
      <c r="J414" s="6" t="s">
        <v>18</v>
      </c>
      <c r="L414" s="3"/>
      <c r="M414" s="3"/>
      <c r="O414" s="3"/>
      <c r="P414" s="3"/>
      <c r="R414" s="3"/>
      <c r="S414" s="3"/>
      <c r="T414" s="3"/>
      <c r="U414" s="3"/>
      <c r="V414" s="8" t="b">
        <f t="shared" ref="V414:X414" si="413">isnumber(F414)</f>
        <v>1</v>
      </c>
      <c r="W414" s="8" t="b">
        <f t="shared" si="413"/>
        <v>1</v>
      </c>
      <c r="X414" s="8" t="b">
        <f t="shared" si="413"/>
        <v>1</v>
      </c>
    </row>
    <row r="415">
      <c r="A415" s="13">
        <v>45618.0</v>
      </c>
      <c r="B415" s="14" t="s">
        <v>479</v>
      </c>
      <c r="C415" s="14" t="s">
        <v>40</v>
      </c>
      <c r="D415" s="14" t="s">
        <v>15</v>
      </c>
      <c r="E415" s="14" t="s">
        <v>16</v>
      </c>
      <c r="F415" s="14">
        <v>3.0</v>
      </c>
      <c r="G415" s="14">
        <v>391.1</v>
      </c>
      <c r="H415" s="14">
        <v>1173.3</v>
      </c>
      <c r="I415" s="14" t="s">
        <v>38</v>
      </c>
      <c r="J415" s="14" t="s">
        <v>34</v>
      </c>
      <c r="K415" s="15"/>
      <c r="L415" s="16"/>
      <c r="M415" s="16"/>
      <c r="N415" s="15"/>
      <c r="O415" s="16"/>
      <c r="P415" s="16"/>
      <c r="Q415" s="15"/>
      <c r="R415" s="16"/>
      <c r="S415" s="16"/>
      <c r="T415" s="16"/>
      <c r="U415" s="16"/>
      <c r="V415" s="15" t="b">
        <f t="shared" ref="V415:X415" si="414">isnumber(F415)</f>
        <v>1</v>
      </c>
      <c r="W415" s="15" t="b">
        <f t="shared" si="414"/>
        <v>1</v>
      </c>
      <c r="X415" s="15" t="b">
        <f t="shared" si="414"/>
        <v>1</v>
      </c>
    </row>
    <row r="416">
      <c r="A416" s="5">
        <v>45563.0</v>
      </c>
      <c r="B416" s="6" t="s">
        <v>480</v>
      </c>
      <c r="C416" s="6" t="s">
        <v>40</v>
      </c>
      <c r="D416" s="6" t="s">
        <v>41</v>
      </c>
      <c r="E416" s="6" t="s">
        <v>42</v>
      </c>
      <c r="F416" s="6">
        <v>2.0</v>
      </c>
      <c r="G416" s="6">
        <v>272.19</v>
      </c>
      <c r="H416" s="6">
        <v>544.38</v>
      </c>
      <c r="I416" s="6" t="s">
        <v>17</v>
      </c>
      <c r="J416" s="6" t="s">
        <v>18</v>
      </c>
      <c r="L416" s="3"/>
      <c r="M416" s="3"/>
      <c r="O416" s="3"/>
      <c r="P416" s="3"/>
      <c r="R416" s="3"/>
      <c r="S416" s="3"/>
      <c r="T416" s="3"/>
      <c r="U416" s="3"/>
      <c r="V416" s="8" t="b">
        <f t="shared" ref="V416:X416" si="415">isnumber(F416)</f>
        <v>1</v>
      </c>
      <c r="W416" s="8" t="b">
        <f t="shared" si="415"/>
        <v>1</v>
      </c>
      <c r="X416" s="8" t="b">
        <f t="shared" si="415"/>
        <v>1</v>
      </c>
    </row>
    <row r="417">
      <c r="A417" s="5">
        <v>45570.0</v>
      </c>
      <c r="B417" s="6" t="s">
        <v>481</v>
      </c>
      <c r="C417" s="6" t="s">
        <v>14</v>
      </c>
      <c r="D417" s="6" t="s">
        <v>22</v>
      </c>
      <c r="E417" s="6" t="s">
        <v>94</v>
      </c>
      <c r="F417" s="6">
        <v>5.0</v>
      </c>
      <c r="G417" s="6">
        <v>146.4</v>
      </c>
      <c r="H417" s="6">
        <v>732.0</v>
      </c>
      <c r="I417" s="6" t="s">
        <v>17</v>
      </c>
      <c r="J417" s="6" t="s">
        <v>18</v>
      </c>
      <c r="L417" s="3"/>
      <c r="M417" s="3"/>
      <c r="O417" s="3"/>
      <c r="P417" s="3"/>
      <c r="R417" s="3"/>
      <c r="S417" s="3"/>
      <c r="T417" s="3"/>
      <c r="U417" s="3"/>
      <c r="V417" s="8" t="b">
        <f t="shared" ref="V417:X417" si="416">isnumber(F417)</f>
        <v>1</v>
      </c>
      <c r="W417" s="8" t="b">
        <f t="shared" si="416"/>
        <v>1</v>
      </c>
      <c r="X417" s="8" t="b">
        <f t="shared" si="416"/>
        <v>1</v>
      </c>
    </row>
    <row r="418">
      <c r="A418" s="5">
        <v>45567.0</v>
      </c>
      <c r="B418" s="6" t="s">
        <v>482</v>
      </c>
      <c r="C418" s="6" t="s">
        <v>49</v>
      </c>
      <c r="D418" s="6" t="s">
        <v>54</v>
      </c>
      <c r="E418" s="6" t="s">
        <v>124</v>
      </c>
      <c r="F418" s="6">
        <v>5.0</v>
      </c>
      <c r="G418" s="6">
        <v>202.97</v>
      </c>
      <c r="H418" s="6">
        <v>1014.85</v>
      </c>
      <c r="I418" s="6" t="s">
        <v>17</v>
      </c>
      <c r="J418" s="6" t="s">
        <v>18</v>
      </c>
      <c r="L418" s="3"/>
      <c r="M418" s="3"/>
      <c r="O418" s="3"/>
      <c r="P418" s="3"/>
      <c r="R418" s="3"/>
      <c r="S418" s="3"/>
      <c r="T418" s="3"/>
      <c r="U418" s="3"/>
      <c r="V418" s="8" t="b">
        <f t="shared" ref="V418:X418" si="417">isnumber(F418)</f>
        <v>1</v>
      </c>
      <c r="W418" s="8" t="b">
        <f t="shared" si="417"/>
        <v>1</v>
      </c>
      <c r="X418" s="8" t="b">
        <f t="shared" si="417"/>
        <v>1</v>
      </c>
    </row>
    <row r="419">
      <c r="A419" s="5">
        <v>45699.0</v>
      </c>
      <c r="B419" s="6" t="s">
        <v>483</v>
      </c>
      <c r="C419" s="6" t="s">
        <v>14</v>
      </c>
      <c r="D419" s="6" t="s">
        <v>41</v>
      </c>
      <c r="E419" s="6" t="s">
        <v>90</v>
      </c>
      <c r="F419" s="6">
        <v>1.0</v>
      </c>
      <c r="G419" s="6">
        <v>479.95</v>
      </c>
      <c r="H419" s="6">
        <v>479.95</v>
      </c>
      <c r="I419" s="6" t="s">
        <v>38</v>
      </c>
      <c r="J419" s="6" t="s">
        <v>18</v>
      </c>
      <c r="L419" s="3"/>
      <c r="M419" s="3"/>
      <c r="O419" s="3"/>
      <c r="P419" s="3"/>
      <c r="R419" s="3"/>
      <c r="S419" s="3"/>
      <c r="T419" s="3"/>
      <c r="U419" s="3"/>
      <c r="V419" s="8" t="b">
        <f t="shared" ref="V419:X419" si="418">isnumber(F419)</f>
        <v>1</v>
      </c>
      <c r="W419" s="8" t="b">
        <f t="shared" si="418"/>
        <v>1</v>
      </c>
      <c r="X419" s="8" t="b">
        <f t="shared" si="418"/>
        <v>1</v>
      </c>
    </row>
    <row r="420">
      <c r="A420" s="5">
        <v>45564.0</v>
      </c>
      <c r="B420" s="6" t="s">
        <v>484</v>
      </c>
      <c r="C420" s="6" t="s">
        <v>49</v>
      </c>
      <c r="D420" s="6" t="s">
        <v>28</v>
      </c>
      <c r="E420" s="6" t="s">
        <v>29</v>
      </c>
      <c r="F420" s="6">
        <v>3.0</v>
      </c>
      <c r="G420" s="6">
        <v>120.1</v>
      </c>
      <c r="H420" s="6">
        <v>360.3</v>
      </c>
      <c r="I420" s="6" t="s">
        <v>24</v>
      </c>
      <c r="J420" s="6" t="s">
        <v>18</v>
      </c>
      <c r="L420" s="3"/>
      <c r="M420" s="3"/>
      <c r="O420" s="3"/>
      <c r="P420" s="3"/>
      <c r="R420" s="3"/>
      <c r="S420" s="3"/>
      <c r="T420" s="3"/>
      <c r="U420" s="3"/>
      <c r="V420" s="8" t="b">
        <f t="shared" ref="V420:X420" si="419">isnumber(F420)</f>
        <v>1</v>
      </c>
      <c r="W420" s="8" t="b">
        <f t="shared" si="419"/>
        <v>1</v>
      </c>
      <c r="X420" s="8" t="b">
        <f t="shared" si="419"/>
        <v>1</v>
      </c>
    </row>
    <row r="421">
      <c r="A421" s="5">
        <v>45605.0</v>
      </c>
      <c r="B421" s="6" t="s">
        <v>485</v>
      </c>
      <c r="C421" s="6" t="s">
        <v>32</v>
      </c>
      <c r="D421" s="6" t="s">
        <v>22</v>
      </c>
      <c r="E421" s="6" t="s">
        <v>23</v>
      </c>
      <c r="F421" s="6">
        <v>3.0</v>
      </c>
      <c r="G421" s="6">
        <v>197.15</v>
      </c>
      <c r="H421" s="6">
        <v>591.45</v>
      </c>
      <c r="I421" s="6" t="s">
        <v>17</v>
      </c>
      <c r="J421" s="6" t="s">
        <v>18</v>
      </c>
      <c r="L421" s="3"/>
      <c r="M421" s="3"/>
      <c r="O421" s="3"/>
      <c r="P421" s="3"/>
      <c r="R421" s="3"/>
      <c r="S421" s="3"/>
      <c r="T421" s="3"/>
      <c r="U421" s="3"/>
      <c r="V421" s="8" t="b">
        <f t="shared" ref="V421:X421" si="420">isnumber(F421)</f>
        <v>1</v>
      </c>
      <c r="W421" s="8" t="b">
        <f t="shared" si="420"/>
        <v>1</v>
      </c>
      <c r="X421" s="8" t="b">
        <f t="shared" si="420"/>
        <v>1</v>
      </c>
    </row>
    <row r="422">
      <c r="A422" s="5">
        <v>45534.0</v>
      </c>
      <c r="B422" s="6" t="s">
        <v>486</v>
      </c>
      <c r="C422" s="6" t="s">
        <v>68</v>
      </c>
      <c r="D422" s="6" t="s">
        <v>28</v>
      </c>
      <c r="E422" s="6" t="s">
        <v>37</v>
      </c>
      <c r="F422" s="6">
        <v>1.0</v>
      </c>
      <c r="G422" s="6">
        <v>338.34</v>
      </c>
      <c r="H422" s="6">
        <v>338.34</v>
      </c>
      <c r="I422" s="6" t="s">
        <v>38</v>
      </c>
      <c r="J422" s="6" t="s">
        <v>18</v>
      </c>
      <c r="L422" s="3"/>
      <c r="M422" s="3"/>
      <c r="O422" s="3"/>
      <c r="P422" s="3"/>
      <c r="R422" s="3"/>
      <c r="S422" s="3"/>
      <c r="T422" s="3"/>
      <c r="U422" s="3"/>
      <c r="V422" s="8" t="b">
        <f t="shared" ref="V422:X422" si="421">isnumber(F422)</f>
        <v>1</v>
      </c>
      <c r="W422" s="8" t="b">
        <f t="shared" si="421"/>
        <v>1</v>
      </c>
      <c r="X422" s="8" t="b">
        <f t="shared" si="421"/>
        <v>1</v>
      </c>
    </row>
    <row r="423">
      <c r="A423" s="5">
        <v>45681.0</v>
      </c>
      <c r="B423" s="6" t="s">
        <v>487</v>
      </c>
      <c r="C423" s="6" t="s">
        <v>40</v>
      </c>
      <c r="D423" s="6" t="s">
        <v>15</v>
      </c>
      <c r="E423" s="6" t="s">
        <v>50</v>
      </c>
      <c r="F423" s="6">
        <v>5.0</v>
      </c>
      <c r="G423" s="6">
        <v>168.19</v>
      </c>
      <c r="H423" s="6">
        <v>840.95</v>
      </c>
      <c r="I423" s="6" t="s">
        <v>24</v>
      </c>
      <c r="J423" s="6" t="s">
        <v>18</v>
      </c>
      <c r="L423" s="3"/>
      <c r="M423" s="3"/>
      <c r="O423" s="3"/>
      <c r="P423" s="3"/>
      <c r="R423" s="3"/>
      <c r="S423" s="3"/>
      <c r="T423" s="3"/>
      <c r="U423" s="3"/>
      <c r="V423" s="8" t="b">
        <f t="shared" ref="V423:X423" si="422">isnumber(F423)</f>
        <v>1</v>
      </c>
      <c r="W423" s="8" t="b">
        <f t="shared" si="422"/>
        <v>1</v>
      </c>
      <c r="X423" s="8" t="b">
        <f t="shared" si="422"/>
        <v>1</v>
      </c>
    </row>
    <row r="424">
      <c r="A424" s="5">
        <v>45556.0</v>
      </c>
      <c r="B424" s="6" t="s">
        <v>488</v>
      </c>
      <c r="C424" s="6" t="s">
        <v>73</v>
      </c>
      <c r="D424" s="6" t="s">
        <v>41</v>
      </c>
      <c r="E424" s="6" t="s">
        <v>42</v>
      </c>
      <c r="F424" s="6">
        <v>1.0</v>
      </c>
      <c r="G424" s="6">
        <v>442.32</v>
      </c>
      <c r="H424" s="6">
        <v>442.32</v>
      </c>
      <c r="I424" s="6" t="s">
        <v>17</v>
      </c>
      <c r="J424" s="6" t="s">
        <v>18</v>
      </c>
      <c r="L424" s="3"/>
      <c r="M424" s="3"/>
      <c r="O424" s="3"/>
      <c r="P424" s="3"/>
      <c r="R424" s="3"/>
      <c r="S424" s="3"/>
      <c r="T424" s="3"/>
      <c r="U424" s="3"/>
      <c r="V424" s="8" t="b">
        <f t="shared" ref="V424:X424" si="423">isnumber(F424)</f>
        <v>1</v>
      </c>
      <c r="W424" s="8" t="b">
        <f t="shared" si="423"/>
        <v>1</v>
      </c>
      <c r="X424" s="8" t="b">
        <f t="shared" si="423"/>
        <v>1</v>
      </c>
    </row>
    <row r="425">
      <c r="A425" s="5">
        <v>45619.0</v>
      </c>
      <c r="B425" s="6" t="s">
        <v>489</v>
      </c>
      <c r="C425" s="6" t="s">
        <v>36</v>
      </c>
      <c r="D425" s="6" t="s">
        <v>28</v>
      </c>
      <c r="E425" s="6" t="s">
        <v>79</v>
      </c>
      <c r="F425" s="6">
        <v>3.0</v>
      </c>
      <c r="G425" s="6">
        <v>375.79</v>
      </c>
      <c r="H425" s="6">
        <v>1127.37</v>
      </c>
      <c r="I425" s="6" t="s">
        <v>38</v>
      </c>
      <c r="J425" s="6" t="s">
        <v>43</v>
      </c>
      <c r="L425" s="3"/>
      <c r="M425" s="3"/>
      <c r="O425" s="3"/>
      <c r="P425" s="3"/>
      <c r="R425" s="3"/>
      <c r="S425" s="3"/>
      <c r="T425" s="3"/>
      <c r="U425" s="3"/>
      <c r="V425" s="8" t="b">
        <f t="shared" ref="V425:X425" si="424">isnumber(F425)</f>
        <v>1</v>
      </c>
      <c r="W425" s="8" t="b">
        <f t="shared" si="424"/>
        <v>1</v>
      </c>
      <c r="X425" s="8" t="b">
        <f t="shared" si="424"/>
        <v>1</v>
      </c>
    </row>
    <row r="426">
      <c r="A426" s="13">
        <v>45676.0</v>
      </c>
      <c r="B426" s="14" t="s">
        <v>490</v>
      </c>
      <c r="C426" s="14" t="s">
        <v>49</v>
      </c>
      <c r="D426" s="14" t="s">
        <v>22</v>
      </c>
      <c r="E426" s="14" t="s">
        <v>94</v>
      </c>
      <c r="F426" s="14">
        <v>4.0</v>
      </c>
      <c r="G426" s="14">
        <v>266.94</v>
      </c>
      <c r="H426" s="14">
        <v>1067.76</v>
      </c>
      <c r="I426" s="14" t="s">
        <v>17</v>
      </c>
      <c r="J426" s="14" t="s">
        <v>34</v>
      </c>
      <c r="K426" s="15"/>
      <c r="L426" s="16"/>
      <c r="M426" s="16"/>
      <c r="N426" s="15"/>
      <c r="O426" s="16"/>
      <c r="P426" s="16"/>
      <c r="Q426" s="15"/>
      <c r="R426" s="16"/>
      <c r="S426" s="16"/>
      <c r="T426" s="16"/>
      <c r="U426" s="16"/>
      <c r="V426" s="15" t="b">
        <f t="shared" ref="V426:X426" si="425">isnumber(F426)</f>
        <v>1</v>
      </c>
      <c r="W426" s="15" t="b">
        <f t="shared" si="425"/>
        <v>1</v>
      </c>
      <c r="X426" s="15" t="b">
        <f t="shared" si="425"/>
        <v>1</v>
      </c>
    </row>
    <row r="427">
      <c r="A427" s="5">
        <v>45570.0</v>
      </c>
      <c r="B427" s="6" t="s">
        <v>491</v>
      </c>
      <c r="C427" s="6" t="s">
        <v>40</v>
      </c>
      <c r="D427" s="6" t="s">
        <v>54</v>
      </c>
      <c r="E427" s="6" t="s">
        <v>59</v>
      </c>
      <c r="F427" s="6">
        <v>5.0</v>
      </c>
      <c r="G427" s="6">
        <v>74.32</v>
      </c>
      <c r="H427" s="6">
        <v>371.6</v>
      </c>
      <c r="I427" s="6" t="s">
        <v>38</v>
      </c>
      <c r="J427" s="6" t="s">
        <v>18</v>
      </c>
      <c r="L427" s="3"/>
      <c r="M427" s="3"/>
      <c r="O427" s="3"/>
      <c r="P427" s="3"/>
      <c r="R427" s="3"/>
      <c r="S427" s="3"/>
      <c r="T427" s="3"/>
      <c r="U427" s="3"/>
      <c r="V427" s="8" t="b">
        <f t="shared" ref="V427:X427" si="426">isnumber(F427)</f>
        <v>1</v>
      </c>
      <c r="W427" s="8" t="b">
        <f t="shared" si="426"/>
        <v>1</v>
      </c>
      <c r="X427" s="8" t="b">
        <f t="shared" si="426"/>
        <v>1</v>
      </c>
    </row>
    <row r="428">
      <c r="A428" s="5">
        <v>45546.0</v>
      </c>
      <c r="B428" s="6" t="s">
        <v>492</v>
      </c>
      <c r="C428" s="6" t="s">
        <v>49</v>
      </c>
      <c r="D428" s="6" t="s">
        <v>15</v>
      </c>
      <c r="E428" s="6" t="s">
        <v>16</v>
      </c>
      <c r="F428" s="6">
        <v>5.0</v>
      </c>
      <c r="G428" s="6">
        <v>38.28</v>
      </c>
      <c r="H428" s="6">
        <v>191.4</v>
      </c>
      <c r="I428" s="6" t="s">
        <v>24</v>
      </c>
      <c r="J428" s="6" t="s">
        <v>18</v>
      </c>
      <c r="L428" s="3"/>
      <c r="M428" s="3"/>
      <c r="O428" s="3"/>
      <c r="P428" s="3"/>
      <c r="R428" s="3"/>
      <c r="S428" s="3"/>
      <c r="T428" s="3"/>
      <c r="U428" s="3"/>
      <c r="V428" s="8" t="b">
        <f t="shared" ref="V428:X428" si="427">isnumber(F428)</f>
        <v>1</v>
      </c>
      <c r="W428" s="8" t="b">
        <f t="shared" si="427"/>
        <v>1</v>
      </c>
      <c r="X428" s="8" t="b">
        <f t="shared" si="427"/>
        <v>1</v>
      </c>
    </row>
    <row r="429">
      <c r="A429" s="5">
        <v>45574.0</v>
      </c>
      <c r="B429" s="6" t="s">
        <v>493</v>
      </c>
      <c r="C429" s="6" t="s">
        <v>14</v>
      </c>
      <c r="D429" s="6" t="s">
        <v>15</v>
      </c>
      <c r="E429" s="6" t="s">
        <v>33</v>
      </c>
      <c r="F429" s="6">
        <v>1.0</v>
      </c>
      <c r="G429" s="6">
        <v>119.64</v>
      </c>
      <c r="H429" s="6">
        <v>119.64</v>
      </c>
      <c r="I429" s="6" t="s">
        <v>17</v>
      </c>
      <c r="J429" s="6" t="s">
        <v>18</v>
      </c>
      <c r="L429" s="3"/>
      <c r="M429" s="3"/>
      <c r="O429" s="3"/>
      <c r="P429" s="3"/>
      <c r="R429" s="3"/>
      <c r="S429" s="3"/>
      <c r="T429" s="3"/>
      <c r="U429" s="3"/>
      <c r="V429" s="8" t="b">
        <f t="shared" ref="V429:X429" si="428">isnumber(F429)</f>
        <v>1</v>
      </c>
      <c r="W429" s="8" t="b">
        <f t="shared" si="428"/>
        <v>1</v>
      </c>
      <c r="X429" s="8" t="b">
        <f t="shared" si="428"/>
        <v>1</v>
      </c>
    </row>
    <row r="430">
      <c r="A430" s="5">
        <v>45669.0</v>
      </c>
      <c r="B430" s="6" t="s">
        <v>494</v>
      </c>
      <c r="C430" s="6" t="s">
        <v>68</v>
      </c>
      <c r="D430" s="6" t="s">
        <v>15</v>
      </c>
      <c r="E430" s="6" t="s">
        <v>83</v>
      </c>
      <c r="F430" s="6">
        <v>4.0</v>
      </c>
      <c r="G430" s="6">
        <v>58.02</v>
      </c>
      <c r="H430" s="6">
        <v>232.08</v>
      </c>
      <c r="I430" s="6" t="s">
        <v>38</v>
      </c>
      <c r="J430" s="6" t="s">
        <v>18</v>
      </c>
      <c r="L430" s="3"/>
      <c r="M430" s="3"/>
      <c r="O430" s="3"/>
      <c r="P430" s="3"/>
      <c r="R430" s="3"/>
      <c r="S430" s="3"/>
      <c r="T430" s="3"/>
      <c r="U430" s="3"/>
      <c r="V430" s="8" t="b">
        <f t="shared" ref="V430:X430" si="429">isnumber(F430)</f>
        <v>1</v>
      </c>
      <c r="W430" s="8" t="b">
        <f t="shared" si="429"/>
        <v>1</v>
      </c>
      <c r="X430" s="8" t="b">
        <f t="shared" si="429"/>
        <v>1</v>
      </c>
    </row>
    <row r="431">
      <c r="A431" s="5">
        <v>45653.0</v>
      </c>
      <c r="B431" s="6" t="s">
        <v>495</v>
      </c>
      <c r="C431" s="6" t="s">
        <v>49</v>
      </c>
      <c r="D431" s="6" t="s">
        <v>54</v>
      </c>
      <c r="E431" s="6" t="s">
        <v>124</v>
      </c>
      <c r="F431" s="6">
        <v>5.0</v>
      </c>
      <c r="G431" s="6">
        <v>419.44</v>
      </c>
      <c r="H431" s="6">
        <v>2097.2</v>
      </c>
      <c r="I431" s="6" t="s">
        <v>17</v>
      </c>
      <c r="J431" s="6" t="s">
        <v>18</v>
      </c>
      <c r="L431" s="3"/>
      <c r="M431" s="3"/>
      <c r="O431" s="3"/>
      <c r="P431" s="3"/>
      <c r="R431" s="3"/>
      <c r="S431" s="3"/>
      <c r="T431" s="3"/>
      <c r="U431" s="3"/>
      <c r="V431" s="8" t="b">
        <f t="shared" ref="V431:X431" si="430">isnumber(F431)</f>
        <v>1</v>
      </c>
      <c r="W431" s="8" t="b">
        <f t="shared" si="430"/>
        <v>1</v>
      </c>
      <c r="X431" s="8" t="b">
        <f t="shared" si="430"/>
        <v>1</v>
      </c>
    </row>
    <row r="432">
      <c r="A432" s="5">
        <v>45579.0</v>
      </c>
      <c r="B432" s="6" t="s">
        <v>496</v>
      </c>
      <c r="C432" s="6" t="s">
        <v>14</v>
      </c>
      <c r="D432" s="6" t="s">
        <v>54</v>
      </c>
      <c r="E432" s="6" t="s">
        <v>98</v>
      </c>
      <c r="F432" s="6">
        <v>4.0</v>
      </c>
      <c r="G432" s="6">
        <v>478.09</v>
      </c>
      <c r="H432" s="6">
        <v>1912.36</v>
      </c>
      <c r="I432" s="6" t="s">
        <v>17</v>
      </c>
      <c r="J432" s="6" t="s">
        <v>18</v>
      </c>
      <c r="L432" s="3"/>
      <c r="M432" s="3"/>
      <c r="O432" s="3"/>
      <c r="P432" s="3"/>
      <c r="R432" s="3"/>
      <c r="S432" s="3"/>
      <c r="T432" s="3"/>
      <c r="U432" s="3"/>
      <c r="V432" s="8" t="b">
        <f t="shared" ref="V432:X432" si="431">isnumber(F432)</f>
        <v>1</v>
      </c>
      <c r="W432" s="8" t="b">
        <f t="shared" si="431"/>
        <v>1</v>
      </c>
      <c r="X432" s="8" t="b">
        <f t="shared" si="431"/>
        <v>1</v>
      </c>
    </row>
    <row r="433">
      <c r="A433" s="5">
        <v>45599.0</v>
      </c>
      <c r="B433" s="6" t="s">
        <v>497</v>
      </c>
      <c r="C433" s="6" t="s">
        <v>73</v>
      </c>
      <c r="D433" s="6" t="s">
        <v>54</v>
      </c>
      <c r="E433" s="6" t="s">
        <v>59</v>
      </c>
      <c r="F433" s="6">
        <v>5.0</v>
      </c>
      <c r="G433" s="6">
        <v>267.18</v>
      </c>
      <c r="H433" s="6">
        <v>1335.9</v>
      </c>
      <c r="I433" s="6" t="s">
        <v>24</v>
      </c>
      <c r="J433" s="6" t="s">
        <v>18</v>
      </c>
      <c r="L433" s="3"/>
      <c r="M433" s="3"/>
      <c r="O433" s="3"/>
      <c r="P433" s="3"/>
      <c r="R433" s="3"/>
      <c r="S433" s="3"/>
      <c r="T433" s="3"/>
      <c r="U433" s="3"/>
      <c r="V433" s="8" t="b">
        <f t="shared" ref="V433:X433" si="432">isnumber(F433)</f>
        <v>1</v>
      </c>
      <c r="W433" s="8" t="b">
        <f t="shared" si="432"/>
        <v>1</v>
      </c>
      <c r="X433" s="8" t="b">
        <f t="shared" si="432"/>
        <v>1</v>
      </c>
    </row>
    <row r="434">
      <c r="A434" s="5">
        <v>45575.0</v>
      </c>
      <c r="B434" s="6" t="s">
        <v>498</v>
      </c>
      <c r="C434" s="6" t="s">
        <v>36</v>
      </c>
      <c r="D434" s="6" t="s">
        <v>22</v>
      </c>
      <c r="E434" s="6" t="s">
        <v>94</v>
      </c>
      <c r="F434" s="6">
        <v>4.0</v>
      </c>
      <c r="G434" s="6">
        <v>79.76</v>
      </c>
      <c r="H434" s="6">
        <v>319.04</v>
      </c>
      <c r="I434" s="6" t="s">
        <v>17</v>
      </c>
      <c r="J434" s="6" t="s">
        <v>18</v>
      </c>
      <c r="L434" s="3"/>
      <c r="M434" s="3"/>
      <c r="O434" s="3"/>
      <c r="P434" s="3"/>
      <c r="R434" s="3"/>
      <c r="S434" s="3"/>
      <c r="T434" s="3"/>
      <c r="U434" s="3"/>
      <c r="V434" s="8" t="b">
        <f t="shared" ref="V434:X434" si="433">isnumber(F434)</f>
        <v>1</v>
      </c>
      <c r="W434" s="8" t="b">
        <f t="shared" si="433"/>
        <v>1</v>
      </c>
      <c r="X434" s="8" t="b">
        <f t="shared" si="433"/>
        <v>1</v>
      </c>
    </row>
    <row r="435">
      <c r="A435" s="5">
        <v>45577.0</v>
      </c>
      <c r="B435" s="6" t="s">
        <v>499</v>
      </c>
      <c r="C435" s="6" t="s">
        <v>64</v>
      </c>
      <c r="D435" s="6" t="s">
        <v>22</v>
      </c>
      <c r="E435" s="6" t="s">
        <v>129</v>
      </c>
      <c r="F435" s="6">
        <v>5.0</v>
      </c>
      <c r="G435" s="6">
        <v>289.38</v>
      </c>
      <c r="H435" s="6">
        <v>1446.9</v>
      </c>
      <c r="I435" s="6" t="s">
        <v>17</v>
      </c>
      <c r="J435" s="6" t="s">
        <v>18</v>
      </c>
      <c r="L435" s="3"/>
      <c r="M435" s="3"/>
      <c r="O435" s="3"/>
      <c r="P435" s="3"/>
      <c r="R435" s="3"/>
      <c r="S435" s="3"/>
      <c r="T435" s="3"/>
      <c r="U435" s="3"/>
      <c r="V435" s="8" t="b">
        <f t="shared" ref="V435:X435" si="434">isnumber(F435)</f>
        <v>1</v>
      </c>
      <c r="W435" s="8" t="b">
        <f t="shared" si="434"/>
        <v>1</v>
      </c>
      <c r="X435" s="8" t="b">
        <f t="shared" si="434"/>
        <v>1</v>
      </c>
    </row>
    <row r="436">
      <c r="A436" s="5">
        <v>45544.0</v>
      </c>
      <c r="B436" s="6" t="s">
        <v>500</v>
      </c>
      <c r="C436" s="6" t="s">
        <v>64</v>
      </c>
      <c r="D436" s="6" t="s">
        <v>28</v>
      </c>
      <c r="E436" s="6" t="s">
        <v>79</v>
      </c>
      <c r="F436" s="6">
        <v>2.0</v>
      </c>
      <c r="G436" s="6">
        <v>124.34</v>
      </c>
      <c r="H436" s="6">
        <v>248.68</v>
      </c>
      <c r="I436" s="6" t="s">
        <v>24</v>
      </c>
      <c r="J436" s="6" t="s">
        <v>18</v>
      </c>
      <c r="L436" s="3"/>
      <c r="M436" s="3"/>
      <c r="O436" s="3"/>
      <c r="P436" s="3"/>
      <c r="R436" s="3"/>
      <c r="S436" s="3"/>
      <c r="T436" s="3"/>
      <c r="U436" s="3"/>
      <c r="V436" s="8" t="b">
        <f t="shared" ref="V436:X436" si="435">isnumber(F436)</f>
        <v>1</v>
      </c>
      <c r="W436" s="8" t="b">
        <f t="shared" si="435"/>
        <v>1</v>
      </c>
      <c r="X436" s="8" t="b">
        <f t="shared" si="435"/>
        <v>1</v>
      </c>
    </row>
    <row r="437">
      <c r="A437" s="5">
        <v>45702.0</v>
      </c>
      <c r="B437" s="6" t="s">
        <v>501</v>
      </c>
      <c r="C437" s="6" t="s">
        <v>14</v>
      </c>
      <c r="D437" s="6" t="s">
        <v>22</v>
      </c>
      <c r="E437" s="6" t="s">
        <v>129</v>
      </c>
      <c r="F437" s="6">
        <v>3.0</v>
      </c>
      <c r="G437" s="6">
        <v>56.33</v>
      </c>
      <c r="H437" s="6">
        <v>168.99</v>
      </c>
      <c r="I437" s="6" t="s">
        <v>17</v>
      </c>
      <c r="J437" s="6" t="s">
        <v>34</v>
      </c>
      <c r="L437" s="3"/>
      <c r="M437" s="3"/>
      <c r="O437" s="3"/>
      <c r="P437" s="3"/>
      <c r="R437" s="3"/>
      <c r="S437" s="3"/>
      <c r="T437" s="3"/>
      <c r="U437" s="3"/>
      <c r="V437" s="8" t="b">
        <f t="shared" ref="V437:X437" si="436">isnumber(F437)</f>
        <v>1</v>
      </c>
      <c r="W437" s="8" t="b">
        <f t="shared" si="436"/>
        <v>1</v>
      </c>
      <c r="X437" s="8" t="b">
        <f t="shared" si="436"/>
        <v>1</v>
      </c>
    </row>
    <row r="438">
      <c r="A438" s="5">
        <v>45644.0</v>
      </c>
      <c r="B438" s="6" t="s">
        <v>502</v>
      </c>
      <c r="C438" s="6" t="s">
        <v>21</v>
      </c>
      <c r="D438" s="6" t="s">
        <v>22</v>
      </c>
      <c r="E438" s="6" t="s">
        <v>94</v>
      </c>
      <c r="F438" s="6">
        <v>3.0</v>
      </c>
      <c r="G438" s="6">
        <v>397.24</v>
      </c>
      <c r="H438" s="6">
        <v>1191.72</v>
      </c>
      <c r="I438" s="6" t="s">
        <v>17</v>
      </c>
      <c r="J438" s="6" t="s">
        <v>18</v>
      </c>
      <c r="L438" s="3"/>
      <c r="M438" s="3"/>
      <c r="O438" s="3"/>
      <c r="P438" s="3"/>
      <c r="R438" s="3"/>
      <c r="S438" s="3"/>
      <c r="T438" s="3"/>
      <c r="U438" s="3"/>
      <c r="V438" s="8" t="b">
        <f t="shared" ref="V438:X438" si="437">isnumber(F438)</f>
        <v>1</v>
      </c>
      <c r="W438" s="8" t="b">
        <f t="shared" si="437"/>
        <v>1</v>
      </c>
      <c r="X438" s="8" t="b">
        <f t="shared" si="437"/>
        <v>1</v>
      </c>
    </row>
    <row r="439">
      <c r="A439" s="13">
        <v>45651.0</v>
      </c>
      <c r="B439" s="14" t="s">
        <v>503</v>
      </c>
      <c r="C439" s="14" t="s">
        <v>40</v>
      </c>
      <c r="D439" s="14" t="s">
        <v>28</v>
      </c>
      <c r="E439" s="14" t="s">
        <v>29</v>
      </c>
      <c r="F439" s="14">
        <v>2.0</v>
      </c>
      <c r="G439" s="14">
        <v>187.64</v>
      </c>
      <c r="H439" s="14">
        <v>375.28</v>
      </c>
      <c r="I439" s="14" t="s">
        <v>24</v>
      </c>
      <c r="J439" s="14" t="s">
        <v>34</v>
      </c>
      <c r="K439" s="15"/>
      <c r="L439" s="16"/>
      <c r="M439" s="16"/>
      <c r="N439" s="15"/>
      <c r="O439" s="16"/>
      <c r="P439" s="16"/>
      <c r="Q439" s="15"/>
      <c r="R439" s="16"/>
      <c r="S439" s="16"/>
      <c r="T439" s="16"/>
      <c r="U439" s="16"/>
      <c r="V439" s="15" t="b">
        <f t="shared" ref="V439:X439" si="438">isnumber(F439)</f>
        <v>1</v>
      </c>
      <c r="W439" s="15" t="b">
        <f t="shared" si="438"/>
        <v>1</v>
      </c>
      <c r="X439" s="15" t="b">
        <f t="shared" si="438"/>
        <v>1</v>
      </c>
    </row>
    <row r="440">
      <c r="A440" s="5">
        <v>45575.0</v>
      </c>
      <c r="B440" s="6" t="s">
        <v>504</v>
      </c>
      <c r="C440" s="6" t="s">
        <v>68</v>
      </c>
      <c r="D440" s="6" t="s">
        <v>41</v>
      </c>
      <c r="E440" s="6" t="s">
        <v>106</v>
      </c>
      <c r="F440" s="6">
        <v>3.0</v>
      </c>
      <c r="G440" s="6">
        <v>340.23</v>
      </c>
      <c r="H440" s="6">
        <v>1020.69</v>
      </c>
      <c r="I440" s="6" t="s">
        <v>24</v>
      </c>
      <c r="J440" s="6" t="s">
        <v>18</v>
      </c>
      <c r="L440" s="3"/>
      <c r="M440" s="3"/>
      <c r="O440" s="3"/>
      <c r="P440" s="3"/>
      <c r="R440" s="3"/>
      <c r="S440" s="3"/>
      <c r="T440" s="3"/>
      <c r="U440" s="3"/>
      <c r="V440" s="8" t="b">
        <f t="shared" ref="V440:X440" si="439">isnumber(F440)</f>
        <v>1</v>
      </c>
      <c r="W440" s="8" t="b">
        <f t="shared" si="439"/>
        <v>1</v>
      </c>
      <c r="X440" s="8" t="b">
        <f t="shared" si="439"/>
        <v>1</v>
      </c>
    </row>
    <row r="441">
      <c r="A441" s="13">
        <v>45616.0</v>
      </c>
      <c r="B441" s="14" t="s">
        <v>505</v>
      </c>
      <c r="C441" s="14" t="s">
        <v>73</v>
      </c>
      <c r="D441" s="14" t="s">
        <v>41</v>
      </c>
      <c r="E441" s="14" t="s">
        <v>106</v>
      </c>
      <c r="F441" s="14">
        <v>1.0</v>
      </c>
      <c r="G441" s="14">
        <v>403.09</v>
      </c>
      <c r="H441" s="14">
        <v>403.09</v>
      </c>
      <c r="I441" s="14" t="s">
        <v>24</v>
      </c>
      <c r="J441" s="14" t="s">
        <v>34</v>
      </c>
      <c r="K441" s="15"/>
      <c r="L441" s="16"/>
      <c r="M441" s="16"/>
      <c r="N441" s="15"/>
      <c r="O441" s="16"/>
      <c r="P441" s="16"/>
      <c r="Q441" s="15"/>
      <c r="R441" s="16"/>
      <c r="S441" s="16"/>
      <c r="T441" s="16"/>
      <c r="U441" s="16"/>
      <c r="V441" s="15" t="b">
        <f t="shared" ref="V441:X441" si="440">isnumber(F441)</f>
        <v>1</v>
      </c>
      <c r="W441" s="15" t="b">
        <f t="shared" si="440"/>
        <v>1</v>
      </c>
      <c r="X441" s="15" t="b">
        <f t="shared" si="440"/>
        <v>1</v>
      </c>
    </row>
    <row r="442">
      <c r="A442" s="5">
        <v>45683.0</v>
      </c>
      <c r="B442" s="6" t="s">
        <v>506</v>
      </c>
      <c r="C442" s="6" t="s">
        <v>14</v>
      </c>
      <c r="D442" s="6" t="s">
        <v>41</v>
      </c>
      <c r="E442" s="6" t="s">
        <v>42</v>
      </c>
      <c r="F442" s="6">
        <v>1.0</v>
      </c>
      <c r="G442" s="6">
        <v>315.59</v>
      </c>
      <c r="H442" s="6">
        <v>315.59</v>
      </c>
      <c r="I442" s="6" t="s">
        <v>24</v>
      </c>
      <c r="J442" s="6" t="s">
        <v>18</v>
      </c>
      <c r="L442" s="3"/>
      <c r="M442" s="3"/>
      <c r="O442" s="3"/>
      <c r="P442" s="3"/>
      <c r="R442" s="3"/>
      <c r="S442" s="3"/>
      <c r="T442" s="3"/>
      <c r="U442" s="3"/>
      <c r="V442" s="8" t="b">
        <f t="shared" ref="V442:X442" si="441">isnumber(F442)</f>
        <v>1</v>
      </c>
      <c r="W442" s="8" t="b">
        <f t="shared" si="441"/>
        <v>1</v>
      </c>
      <c r="X442" s="8" t="b">
        <f t="shared" si="441"/>
        <v>1</v>
      </c>
    </row>
    <row r="443">
      <c r="A443" s="5">
        <v>45659.0</v>
      </c>
      <c r="B443" s="6" t="s">
        <v>507</v>
      </c>
      <c r="C443" s="6" t="s">
        <v>73</v>
      </c>
      <c r="D443" s="6" t="s">
        <v>22</v>
      </c>
      <c r="E443" s="6" t="s">
        <v>88</v>
      </c>
      <c r="F443" s="6">
        <v>3.0</v>
      </c>
      <c r="G443" s="6">
        <v>273.44</v>
      </c>
      <c r="H443" s="6">
        <v>820.32</v>
      </c>
      <c r="I443" s="6" t="s">
        <v>24</v>
      </c>
      <c r="J443" s="6" t="s">
        <v>18</v>
      </c>
      <c r="L443" s="3"/>
      <c r="M443" s="3"/>
      <c r="O443" s="3"/>
      <c r="P443" s="3"/>
      <c r="R443" s="3"/>
      <c r="S443" s="3"/>
      <c r="T443" s="3"/>
      <c r="U443" s="3"/>
      <c r="V443" s="8" t="b">
        <f t="shared" ref="V443:X443" si="442">isnumber(F443)</f>
        <v>1</v>
      </c>
      <c r="W443" s="8" t="b">
        <f t="shared" si="442"/>
        <v>1</v>
      </c>
      <c r="X443" s="8" t="b">
        <f t="shared" si="442"/>
        <v>1</v>
      </c>
    </row>
    <row r="444">
      <c r="A444" s="5">
        <v>45697.0</v>
      </c>
      <c r="B444" s="6" t="s">
        <v>508</v>
      </c>
      <c r="C444" s="6" t="s">
        <v>32</v>
      </c>
      <c r="D444" s="6" t="s">
        <v>54</v>
      </c>
      <c r="E444" s="6" t="s">
        <v>98</v>
      </c>
      <c r="F444" s="6">
        <v>2.0</v>
      </c>
      <c r="G444" s="6">
        <v>429.85</v>
      </c>
      <c r="H444" s="6">
        <v>859.7</v>
      </c>
      <c r="I444" s="6" t="s">
        <v>24</v>
      </c>
      <c r="J444" s="6" t="s">
        <v>18</v>
      </c>
      <c r="L444" s="3"/>
      <c r="M444" s="3"/>
      <c r="O444" s="3"/>
      <c r="P444" s="3"/>
      <c r="R444" s="3"/>
      <c r="S444" s="3"/>
      <c r="T444" s="3"/>
      <c r="U444" s="3"/>
      <c r="V444" s="8" t="b">
        <f t="shared" ref="V444:X444" si="443">isnumber(F444)</f>
        <v>1</v>
      </c>
      <c r="W444" s="8" t="b">
        <f t="shared" si="443"/>
        <v>1</v>
      </c>
      <c r="X444" s="8" t="b">
        <f t="shared" si="443"/>
        <v>1</v>
      </c>
    </row>
    <row r="445">
      <c r="A445" s="13">
        <v>45603.0</v>
      </c>
      <c r="B445" s="14" t="s">
        <v>509</v>
      </c>
      <c r="C445" s="14" t="s">
        <v>21</v>
      </c>
      <c r="D445" s="14" t="s">
        <v>54</v>
      </c>
      <c r="E445" s="14" t="s">
        <v>98</v>
      </c>
      <c r="F445" s="14">
        <v>1.0</v>
      </c>
      <c r="G445" s="14">
        <v>342.04</v>
      </c>
      <c r="H445" s="14">
        <v>342.04</v>
      </c>
      <c r="I445" s="14" t="s">
        <v>38</v>
      </c>
      <c r="J445" s="14" t="s">
        <v>34</v>
      </c>
      <c r="K445" s="15"/>
      <c r="L445" s="16"/>
      <c r="M445" s="16"/>
      <c r="N445" s="15"/>
      <c r="O445" s="16"/>
      <c r="P445" s="16"/>
      <c r="Q445" s="15"/>
      <c r="R445" s="16"/>
      <c r="S445" s="16"/>
      <c r="T445" s="16"/>
      <c r="U445" s="16"/>
      <c r="V445" s="15" t="b">
        <f t="shared" ref="V445:X445" si="444">isnumber(F445)</f>
        <v>1</v>
      </c>
      <c r="W445" s="15" t="b">
        <f t="shared" si="444"/>
        <v>1</v>
      </c>
      <c r="X445" s="15" t="b">
        <f t="shared" si="444"/>
        <v>1</v>
      </c>
    </row>
    <row r="446">
      <c r="A446" s="13">
        <v>45633.0</v>
      </c>
      <c r="B446" s="14" t="s">
        <v>510</v>
      </c>
      <c r="C446" s="14" t="s">
        <v>40</v>
      </c>
      <c r="D446" s="14" t="s">
        <v>28</v>
      </c>
      <c r="E446" s="14" t="s">
        <v>37</v>
      </c>
      <c r="F446" s="14">
        <v>4.0</v>
      </c>
      <c r="G446" s="14">
        <v>19.37</v>
      </c>
      <c r="H446" s="14">
        <v>77.48</v>
      </c>
      <c r="I446" s="14" t="s">
        <v>24</v>
      </c>
      <c r="J446" s="14" t="s">
        <v>34</v>
      </c>
      <c r="K446" s="15"/>
      <c r="L446" s="16"/>
      <c r="M446" s="16"/>
      <c r="N446" s="15"/>
      <c r="O446" s="16"/>
      <c r="P446" s="16"/>
      <c r="Q446" s="15"/>
      <c r="R446" s="16"/>
      <c r="S446" s="16"/>
      <c r="T446" s="16"/>
      <c r="U446" s="16"/>
      <c r="V446" s="15" t="b">
        <f t="shared" ref="V446:X446" si="445">isnumber(F446)</f>
        <v>1</v>
      </c>
      <c r="W446" s="15" t="b">
        <f t="shared" si="445"/>
        <v>1</v>
      </c>
      <c r="X446" s="15" t="b">
        <f t="shared" si="445"/>
        <v>1</v>
      </c>
    </row>
    <row r="447">
      <c r="A447" s="5">
        <v>45537.0</v>
      </c>
      <c r="B447" s="6" t="s">
        <v>511</v>
      </c>
      <c r="C447" s="6" t="s">
        <v>14</v>
      </c>
      <c r="D447" s="6" t="s">
        <v>15</v>
      </c>
      <c r="E447" s="6" t="s">
        <v>33</v>
      </c>
      <c r="F447" s="6">
        <v>1.0</v>
      </c>
      <c r="G447" s="6">
        <v>259.45</v>
      </c>
      <c r="H447" s="6">
        <v>259.45</v>
      </c>
      <c r="I447" s="6" t="s">
        <v>24</v>
      </c>
      <c r="J447" s="6" t="s">
        <v>18</v>
      </c>
      <c r="L447" s="3"/>
      <c r="M447" s="3"/>
      <c r="O447" s="3"/>
      <c r="P447" s="3"/>
      <c r="R447" s="3"/>
      <c r="S447" s="3"/>
      <c r="T447" s="3"/>
      <c r="U447" s="3"/>
      <c r="V447" s="8" t="b">
        <f t="shared" ref="V447:X447" si="446">isnumber(F447)</f>
        <v>1</v>
      </c>
      <c r="W447" s="8" t="b">
        <f t="shared" si="446"/>
        <v>1</v>
      </c>
      <c r="X447" s="8" t="b">
        <f t="shared" si="446"/>
        <v>1</v>
      </c>
    </row>
    <row r="448">
      <c r="A448" s="5">
        <v>45646.0</v>
      </c>
      <c r="B448" s="6" t="s">
        <v>512</v>
      </c>
      <c r="C448" s="6" t="s">
        <v>21</v>
      </c>
      <c r="D448" s="6" t="s">
        <v>15</v>
      </c>
      <c r="E448" s="6" t="s">
        <v>83</v>
      </c>
      <c r="F448" s="6">
        <v>2.0</v>
      </c>
      <c r="G448" s="6">
        <v>264.24</v>
      </c>
      <c r="H448" s="6">
        <v>528.48</v>
      </c>
      <c r="I448" s="6" t="s">
        <v>38</v>
      </c>
      <c r="J448" s="6" t="s">
        <v>18</v>
      </c>
      <c r="L448" s="3"/>
      <c r="M448" s="3"/>
      <c r="O448" s="3"/>
      <c r="P448" s="3"/>
      <c r="R448" s="3"/>
      <c r="S448" s="3"/>
      <c r="T448" s="3"/>
      <c r="U448" s="3"/>
      <c r="V448" s="8" t="b">
        <f t="shared" ref="V448:X448" si="447">isnumber(F448)</f>
        <v>1</v>
      </c>
      <c r="W448" s="8" t="b">
        <f t="shared" si="447"/>
        <v>1</v>
      </c>
      <c r="X448" s="8" t="b">
        <f t="shared" si="447"/>
        <v>1</v>
      </c>
    </row>
    <row r="449">
      <c r="A449" s="13">
        <v>45655.0</v>
      </c>
      <c r="B449" s="14" t="s">
        <v>513</v>
      </c>
      <c r="C449" s="14" t="s">
        <v>73</v>
      </c>
      <c r="D449" s="14" t="s">
        <v>22</v>
      </c>
      <c r="E449" s="14" t="s">
        <v>23</v>
      </c>
      <c r="F449" s="14">
        <v>1.0</v>
      </c>
      <c r="G449" s="14">
        <v>450.52</v>
      </c>
      <c r="H449" s="14">
        <v>450.52</v>
      </c>
      <c r="I449" s="14" t="s">
        <v>38</v>
      </c>
      <c r="J449" s="14" t="s">
        <v>34</v>
      </c>
      <c r="K449" s="15"/>
      <c r="L449" s="16"/>
      <c r="M449" s="16"/>
      <c r="N449" s="15"/>
      <c r="O449" s="16"/>
      <c r="P449" s="16"/>
      <c r="Q449" s="15"/>
      <c r="R449" s="16"/>
      <c r="S449" s="16"/>
      <c r="T449" s="16"/>
      <c r="U449" s="16"/>
      <c r="V449" s="15" t="b">
        <f t="shared" ref="V449:X449" si="448">isnumber(F449)</f>
        <v>1</v>
      </c>
      <c r="W449" s="15" t="b">
        <f t="shared" si="448"/>
        <v>1</v>
      </c>
      <c r="X449" s="15" t="b">
        <f t="shared" si="448"/>
        <v>1</v>
      </c>
    </row>
    <row r="450">
      <c r="A450" s="5">
        <v>45630.0</v>
      </c>
      <c r="B450" s="6" t="s">
        <v>514</v>
      </c>
      <c r="C450" s="6" t="s">
        <v>73</v>
      </c>
      <c r="D450" s="6" t="s">
        <v>28</v>
      </c>
      <c r="E450" s="6" t="s">
        <v>74</v>
      </c>
      <c r="F450" s="6">
        <v>3.0</v>
      </c>
      <c r="G450" s="6">
        <v>169.33</v>
      </c>
      <c r="H450" s="6">
        <v>507.99</v>
      </c>
      <c r="I450" s="6" t="s">
        <v>17</v>
      </c>
      <c r="J450" s="6" t="s">
        <v>18</v>
      </c>
      <c r="L450" s="3"/>
      <c r="M450" s="3"/>
      <c r="O450" s="3"/>
      <c r="P450" s="3"/>
      <c r="R450" s="3"/>
      <c r="S450" s="3"/>
      <c r="T450" s="3"/>
      <c r="U450" s="3"/>
      <c r="V450" s="8" t="b">
        <f t="shared" ref="V450:X450" si="449">isnumber(F450)</f>
        <v>1</v>
      </c>
      <c r="W450" s="8" t="b">
        <f t="shared" si="449"/>
        <v>1</v>
      </c>
      <c r="X450" s="8" t="b">
        <f t="shared" si="449"/>
        <v>1</v>
      </c>
    </row>
    <row r="451">
      <c r="A451" s="5">
        <v>45643.0</v>
      </c>
      <c r="B451" s="6" t="s">
        <v>515</v>
      </c>
      <c r="C451" s="6" t="s">
        <v>32</v>
      </c>
      <c r="D451" s="6" t="s">
        <v>22</v>
      </c>
      <c r="E451" s="6" t="s">
        <v>94</v>
      </c>
      <c r="F451" s="6">
        <v>1.0</v>
      </c>
      <c r="G451" s="6">
        <v>279.19</v>
      </c>
      <c r="H451" s="6">
        <v>279.19</v>
      </c>
      <c r="I451" s="6" t="s">
        <v>24</v>
      </c>
      <c r="J451" s="6" t="s">
        <v>18</v>
      </c>
      <c r="L451" s="3"/>
      <c r="M451" s="3"/>
      <c r="O451" s="3"/>
      <c r="P451" s="3"/>
      <c r="R451" s="3"/>
      <c r="S451" s="3"/>
      <c r="T451" s="3"/>
      <c r="U451" s="3"/>
      <c r="V451" s="8" t="b">
        <f t="shared" ref="V451:X451" si="450">isnumber(F451)</f>
        <v>1</v>
      </c>
      <c r="W451" s="8" t="b">
        <f t="shared" si="450"/>
        <v>1</v>
      </c>
      <c r="X451" s="8" t="b">
        <f t="shared" si="450"/>
        <v>1</v>
      </c>
    </row>
    <row r="452">
      <c r="A452" s="5">
        <v>45672.0</v>
      </c>
      <c r="B452" s="6" t="s">
        <v>516</v>
      </c>
      <c r="C452" s="6" t="s">
        <v>36</v>
      </c>
      <c r="D452" s="6" t="s">
        <v>41</v>
      </c>
      <c r="E452" s="6" t="s">
        <v>106</v>
      </c>
      <c r="F452" s="6">
        <v>3.0</v>
      </c>
      <c r="G452" s="6">
        <v>22.17</v>
      </c>
      <c r="H452" s="6">
        <v>66.51</v>
      </c>
      <c r="I452" s="6" t="s">
        <v>17</v>
      </c>
      <c r="J452" s="6" t="s">
        <v>18</v>
      </c>
      <c r="L452" s="3"/>
      <c r="M452" s="3"/>
      <c r="O452" s="3"/>
      <c r="P452" s="3"/>
      <c r="R452" s="3"/>
      <c r="S452" s="3"/>
      <c r="T452" s="3"/>
      <c r="U452" s="3"/>
      <c r="V452" s="8" t="b">
        <f t="shared" ref="V452:X452" si="451">isnumber(F452)</f>
        <v>1</v>
      </c>
      <c r="W452" s="8" t="b">
        <f t="shared" si="451"/>
        <v>1</v>
      </c>
      <c r="X452" s="8" t="b">
        <f t="shared" si="451"/>
        <v>1</v>
      </c>
    </row>
    <row r="453">
      <c r="A453" s="13">
        <v>45572.0</v>
      </c>
      <c r="B453" s="14" t="s">
        <v>517</v>
      </c>
      <c r="C453" s="14" t="s">
        <v>73</v>
      </c>
      <c r="D453" s="14" t="s">
        <v>54</v>
      </c>
      <c r="E453" s="14" t="s">
        <v>124</v>
      </c>
      <c r="F453" s="14">
        <v>4.0</v>
      </c>
      <c r="G453" s="14">
        <v>94.52</v>
      </c>
      <c r="H453" s="14">
        <v>378.08</v>
      </c>
      <c r="I453" s="14" t="s">
        <v>17</v>
      </c>
      <c r="J453" s="14" t="s">
        <v>34</v>
      </c>
      <c r="K453" s="15"/>
      <c r="L453" s="16"/>
      <c r="M453" s="16"/>
      <c r="N453" s="15"/>
      <c r="O453" s="16"/>
      <c r="P453" s="16"/>
      <c r="Q453" s="15"/>
      <c r="R453" s="16"/>
      <c r="S453" s="16"/>
      <c r="T453" s="16"/>
      <c r="U453" s="16"/>
      <c r="V453" s="15" t="b">
        <f t="shared" ref="V453:X453" si="452">isnumber(F453)</f>
        <v>1</v>
      </c>
      <c r="W453" s="15" t="b">
        <f t="shared" si="452"/>
        <v>1</v>
      </c>
      <c r="X453" s="15" t="b">
        <f t="shared" si="452"/>
        <v>1</v>
      </c>
    </row>
    <row r="454">
      <c r="A454" s="5">
        <v>45683.0</v>
      </c>
      <c r="B454" s="6" t="s">
        <v>518</v>
      </c>
      <c r="C454" s="6" t="s">
        <v>73</v>
      </c>
      <c r="D454" s="6" t="s">
        <v>22</v>
      </c>
      <c r="E454" s="6" t="s">
        <v>129</v>
      </c>
      <c r="F454" s="6">
        <v>1.0</v>
      </c>
      <c r="G454" s="6">
        <v>440.35</v>
      </c>
      <c r="H454" s="6">
        <v>440.35</v>
      </c>
      <c r="I454" s="6" t="s">
        <v>24</v>
      </c>
      <c r="J454" s="6" t="s">
        <v>43</v>
      </c>
      <c r="L454" s="3"/>
      <c r="M454" s="3"/>
      <c r="O454" s="3"/>
      <c r="P454" s="3"/>
      <c r="R454" s="3"/>
      <c r="S454" s="3"/>
      <c r="T454" s="3"/>
      <c r="U454" s="3"/>
      <c r="V454" s="8" t="b">
        <f t="shared" ref="V454:X454" si="453">isnumber(F454)</f>
        <v>1</v>
      </c>
      <c r="W454" s="8" t="b">
        <f t="shared" si="453"/>
        <v>1</v>
      </c>
      <c r="X454" s="8" t="b">
        <f t="shared" si="453"/>
        <v>1</v>
      </c>
    </row>
    <row r="455">
      <c r="A455" s="5">
        <v>45596.0</v>
      </c>
      <c r="B455" s="6" t="s">
        <v>519</v>
      </c>
      <c r="C455" s="6" t="s">
        <v>53</v>
      </c>
      <c r="D455" s="6" t="s">
        <v>54</v>
      </c>
      <c r="E455" s="6" t="s">
        <v>55</v>
      </c>
      <c r="F455" s="6">
        <v>4.0</v>
      </c>
      <c r="G455" s="6">
        <v>395.53</v>
      </c>
      <c r="H455" s="6">
        <v>1582.12</v>
      </c>
      <c r="I455" s="6" t="s">
        <v>38</v>
      </c>
      <c r="J455" s="6" t="s">
        <v>43</v>
      </c>
      <c r="L455" s="3"/>
      <c r="M455" s="3"/>
      <c r="O455" s="3"/>
      <c r="P455" s="3"/>
      <c r="R455" s="3"/>
      <c r="S455" s="3"/>
      <c r="T455" s="3"/>
      <c r="U455" s="3"/>
      <c r="V455" s="8" t="b">
        <f t="shared" ref="V455:X455" si="454">isnumber(F455)</f>
        <v>1</v>
      </c>
      <c r="W455" s="8" t="b">
        <f t="shared" si="454"/>
        <v>1</v>
      </c>
      <c r="X455" s="8" t="b">
        <f t="shared" si="454"/>
        <v>1</v>
      </c>
    </row>
    <row r="456">
      <c r="A456" s="5">
        <v>45641.0</v>
      </c>
      <c r="B456" s="6" t="s">
        <v>520</v>
      </c>
      <c r="C456" s="6" t="s">
        <v>64</v>
      </c>
      <c r="D456" s="6" t="s">
        <v>22</v>
      </c>
      <c r="E456" s="6" t="s">
        <v>88</v>
      </c>
      <c r="F456" s="6">
        <v>5.0</v>
      </c>
      <c r="G456" s="6">
        <v>184.88</v>
      </c>
      <c r="H456" s="6">
        <v>924.4</v>
      </c>
      <c r="I456" s="6" t="s">
        <v>17</v>
      </c>
      <c r="J456" s="6" t="s">
        <v>18</v>
      </c>
      <c r="L456" s="3"/>
      <c r="M456" s="3"/>
      <c r="O456" s="3"/>
      <c r="P456" s="3"/>
      <c r="R456" s="3"/>
      <c r="S456" s="3"/>
      <c r="T456" s="3"/>
      <c r="U456" s="3"/>
      <c r="V456" s="8" t="b">
        <f t="shared" ref="V456:X456" si="455">isnumber(F456)</f>
        <v>1</v>
      </c>
      <c r="W456" s="8" t="b">
        <f t="shared" si="455"/>
        <v>1</v>
      </c>
      <c r="X456" s="8" t="b">
        <f t="shared" si="455"/>
        <v>1</v>
      </c>
    </row>
    <row r="457">
      <c r="A457" s="5">
        <v>45534.0</v>
      </c>
      <c r="B457" s="6" t="s">
        <v>521</v>
      </c>
      <c r="C457" s="6" t="s">
        <v>14</v>
      </c>
      <c r="D457" s="6" t="s">
        <v>15</v>
      </c>
      <c r="E457" s="6" t="s">
        <v>83</v>
      </c>
      <c r="F457" s="6">
        <v>2.0</v>
      </c>
      <c r="G457" s="6">
        <v>40.2</v>
      </c>
      <c r="H457" s="6">
        <v>80.4</v>
      </c>
      <c r="I457" s="6" t="s">
        <v>17</v>
      </c>
      <c r="J457" s="6" t="s">
        <v>18</v>
      </c>
      <c r="L457" s="3"/>
      <c r="M457" s="3"/>
      <c r="O457" s="3"/>
      <c r="P457" s="3"/>
      <c r="R457" s="3"/>
      <c r="S457" s="3"/>
      <c r="T457" s="3"/>
      <c r="U457" s="3"/>
      <c r="V457" s="8" t="b">
        <f t="shared" ref="V457:X457" si="456">isnumber(F457)</f>
        <v>1</v>
      </c>
      <c r="W457" s="8" t="b">
        <f t="shared" si="456"/>
        <v>1</v>
      </c>
      <c r="X457" s="8" t="b">
        <f t="shared" si="456"/>
        <v>1</v>
      </c>
    </row>
    <row r="458">
      <c r="A458" s="5">
        <v>45561.0</v>
      </c>
      <c r="B458" s="6" t="s">
        <v>522</v>
      </c>
      <c r="C458" s="6" t="s">
        <v>14</v>
      </c>
      <c r="D458" s="6" t="s">
        <v>41</v>
      </c>
      <c r="E458" s="6" t="s">
        <v>90</v>
      </c>
      <c r="F458" s="6">
        <v>1.0</v>
      </c>
      <c r="G458" s="6">
        <v>86.79</v>
      </c>
      <c r="H458" s="6">
        <v>86.79</v>
      </c>
      <c r="I458" s="6" t="s">
        <v>38</v>
      </c>
      <c r="J458" s="6" t="s">
        <v>18</v>
      </c>
      <c r="L458" s="3"/>
      <c r="M458" s="3"/>
      <c r="O458" s="3"/>
      <c r="P458" s="3"/>
      <c r="R458" s="3"/>
      <c r="S458" s="3"/>
      <c r="T458" s="3"/>
      <c r="U458" s="3"/>
      <c r="V458" s="8" t="b">
        <f t="shared" ref="V458:X458" si="457">isnumber(F458)</f>
        <v>1</v>
      </c>
      <c r="W458" s="8" t="b">
        <f t="shared" si="457"/>
        <v>1</v>
      </c>
      <c r="X458" s="8" t="b">
        <f t="shared" si="457"/>
        <v>1</v>
      </c>
    </row>
    <row r="459">
      <c r="A459" s="5">
        <v>45544.0</v>
      </c>
      <c r="B459" s="6" t="s">
        <v>523</v>
      </c>
      <c r="C459" s="6" t="s">
        <v>68</v>
      </c>
      <c r="D459" s="6" t="s">
        <v>22</v>
      </c>
      <c r="E459" s="6" t="s">
        <v>94</v>
      </c>
      <c r="F459" s="6">
        <v>2.0</v>
      </c>
      <c r="G459" s="6">
        <v>219.98</v>
      </c>
      <c r="H459" s="6">
        <v>439.96</v>
      </c>
      <c r="I459" s="6" t="s">
        <v>24</v>
      </c>
      <c r="J459" s="6" t="s">
        <v>18</v>
      </c>
      <c r="L459" s="3"/>
      <c r="M459" s="3"/>
      <c r="O459" s="3"/>
      <c r="P459" s="3"/>
      <c r="R459" s="3"/>
      <c r="S459" s="3"/>
      <c r="T459" s="3"/>
      <c r="U459" s="3"/>
      <c r="V459" s="8" t="b">
        <f t="shared" ref="V459:X459" si="458">isnumber(F459)</f>
        <v>1</v>
      </c>
      <c r="W459" s="8" t="b">
        <f t="shared" si="458"/>
        <v>1</v>
      </c>
      <c r="X459" s="8" t="b">
        <f t="shared" si="458"/>
        <v>1</v>
      </c>
    </row>
    <row r="460">
      <c r="A460" s="5">
        <v>45611.0</v>
      </c>
      <c r="B460" s="6" t="s">
        <v>524</v>
      </c>
      <c r="C460" s="6" t="s">
        <v>36</v>
      </c>
      <c r="D460" s="6" t="s">
        <v>15</v>
      </c>
      <c r="E460" s="6" t="s">
        <v>33</v>
      </c>
      <c r="F460" s="6">
        <v>3.0</v>
      </c>
      <c r="G460" s="6">
        <v>483.03</v>
      </c>
      <c r="H460" s="6">
        <v>1449.09</v>
      </c>
      <c r="I460" s="6" t="s">
        <v>24</v>
      </c>
      <c r="J460" s="6" t="s">
        <v>18</v>
      </c>
      <c r="L460" s="3"/>
      <c r="M460" s="3"/>
      <c r="O460" s="3"/>
      <c r="P460" s="3"/>
      <c r="R460" s="3"/>
      <c r="S460" s="3"/>
      <c r="T460" s="3"/>
      <c r="U460" s="3"/>
      <c r="V460" s="8" t="b">
        <f t="shared" ref="V460:X460" si="459">isnumber(F460)</f>
        <v>1</v>
      </c>
      <c r="W460" s="8" t="b">
        <f t="shared" si="459"/>
        <v>1</v>
      </c>
      <c r="X460" s="8" t="b">
        <f t="shared" si="459"/>
        <v>1</v>
      </c>
    </row>
    <row r="461">
      <c r="A461" s="5">
        <v>45565.0</v>
      </c>
      <c r="B461" s="6" t="s">
        <v>525</v>
      </c>
      <c r="C461" s="6" t="s">
        <v>49</v>
      </c>
      <c r="D461" s="6" t="s">
        <v>28</v>
      </c>
      <c r="E461" s="6" t="s">
        <v>79</v>
      </c>
      <c r="F461" s="6">
        <v>2.0</v>
      </c>
      <c r="G461" s="6">
        <v>495.66</v>
      </c>
      <c r="H461" s="6">
        <v>991.32</v>
      </c>
      <c r="I461" s="6" t="s">
        <v>17</v>
      </c>
      <c r="J461" s="6" t="s">
        <v>18</v>
      </c>
      <c r="L461" s="3"/>
      <c r="M461" s="3"/>
      <c r="O461" s="3"/>
      <c r="P461" s="3"/>
      <c r="R461" s="3"/>
      <c r="S461" s="3"/>
      <c r="T461" s="3"/>
      <c r="U461" s="3"/>
      <c r="V461" s="8" t="b">
        <f t="shared" ref="V461:X461" si="460">isnumber(F461)</f>
        <v>1</v>
      </c>
      <c r="W461" s="8" t="b">
        <f t="shared" si="460"/>
        <v>1</v>
      </c>
      <c r="X461" s="8" t="b">
        <f t="shared" si="460"/>
        <v>1</v>
      </c>
    </row>
    <row r="462">
      <c r="A462" s="5">
        <v>45651.0</v>
      </c>
      <c r="B462" s="6" t="s">
        <v>526</v>
      </c>
      <c r="C462" s="6" t="s">
        <v>73</v>
      </c>
      <c r="D462" s="6" t="s">
        <v>28</v>
      </c>
      <c r="E462" s="6" t="s">
        <v>74</v>
      </c>
      <c r="F462" s="6">
        <v>2.0</v>
      </c>
      <c r="G462" s="6">
        <v>408.42</v>
      </c>
      <c r="H462" s="6">
        <v>816.84</v>
      </c>
      <c r="I462" s="6" t="s">
        <v>24</v>
      </c>
      <c r="J462" s="6" t="s">
        <v>18</v>
      </c>
      <c r="L462" s="3"/>
      <c r="M462" s="3"/>
      <c r="O462" s="3"/>
      <c r="P462" s="3"/>
      <c r="R462" s="3"/>
      <c r="S462" s="3"/>
      <c r="T462" s="3"/>
      <c r="U462" s="3"/>
      <c r="V462" s="8" t="b">
        <f t="shared" ref="V462:X462" si="461">isnumber(F462)</f>
        <v>1</v>
      </c>
      <c r="W462" s="8" t="b">
        <f t="shared" si="461"/>
        <v>1</v>
      </c>
      <c r="X462" s="8" t="b">
        <f t="shared" si="461"/>
        <v>1</v>
      </c>
    </row>
    <row r="463">
      <c r="A463" s="13">
        <v>45637.0</v>
      </c>
      <c r="B463" s="14" t="s">
        <v>527</v>
      </c>
      <c r="C463" s="14" t="s">
        <v>64</v>
      </c>
      <c r="D463" s="14" t="s">
        <v>28</v>
      </c>
      <c r="E463" s="14" t="s">
        <v>79</v>
      </c>
      <c r="F463" s="14">
        <v>3.0</v>
      </c>
      <c r="G463" s="14">
        <v>481.13</v>
      </c>
      <c r="H463" s="14">
        <v>1443.39</v>
      </c>
      <c r="I463" s="14" t="s">
        <v>17</v>
      </c>
      <c r="J463" s="14" t="s">
        <v>34</v>
      </c>
      <c r="K463" s="15"/>
      <c r="L463" s="16"/>
      <c r="M463" s="16"/>
      <c r="N463" s="15"/>
      <c r="O463" s="16"/>
      <c r="P463" s="16"/>
      <c r="Q463" s="15"/>
      <c r="R463" s="16"/>
      <c r="S463" s="16"/>
      <c r="T463" s="16"/>
      <c r="U463" s="16"/>
      <c r="V463" s="15" t="b">
        <f t="shared" ref="V463:X463" si="462">isnumber(F463)</f>
        <v>1</v>
      </c>
      <c r="W463" s="15" t="b">
        <f t="shared" si="462"/>
        <v>1</v>
      </c>
      <c r="X463" s="15" t="b">
        <f t="shared" si="462"/>
        <v>1</v>
      </c>
    </row>
    <row r="464">
      <c r="A464" s="5">
        <v>45711.0</v>
      </c>
      <c r="B464" s="6" t="s">
        <v>528</v>
      </c>
      <c r="C464" s="6" t="s">
        <v>49</v>
      </c>
      <c r="D464" s="6" t="s">
        <v>54</v>
      </c>
      <c r="E464" s="6" t="s">
        <v>55</v>
      </c>
      <c r="F464" s="6">
        <v>3.0</v>
      </c>
      <c r="G464" s="6">
        <v>192.25</v>
      </c>
      <c r="H464" s="6">
        <v>576.75</v>
      </c>
      <c r="I464" s="6" t="s">
        <v>17</v>
      </c>
      <c r="J464" s="6" t="s">
        <v>18</v>
      </c>
      <c r="L464" s="3"/>
      <c r="M464" s="3"/>
      <c r="O464" s="3"/>
      <c r="P464" s="3"/>
      <c r="R464" s="3"/>
      <c r="S464" s="3"/>
      <c r="T464" s="3"/>
      <c r="U464" s="3"/>
      <c r="V464" s="8" t="b">
        <f t="shared" ref="V464:X464" si="463">isnumber(F464)</f>
        <v>1</v>
      </c>
      <c r="W464" s="8" t="b">
        <f t="shared" si="463"/>
        <v>1</v>
      </c>
      <c r="X464" s="8" t="b">
        <f t="shared" si="463"/>
        <v>1</v>
      </c>
    </row>
    <row r="465">
      <c r="A465" s="5">
        <v>45640.0</v>
      </c>
      <c r="B465" s="6" t="s">
        <v>529</v>
      </c>
      <c r="C465" s="6" t="s">
        <v>36</v>
      </c>
      <c r="D465" s="6" t="s">
        <v>22</v>
      </c>
      <c r="E465" s="6" t="s">
        <v>23</v>
      </c>
      <c r="F465" s="6">
        <v>4.0</v>
      </c>
      <c r="G465" s="6">
        <v>261.06</v>
      </c>
      <c r="H465" s="6">
        <v>1044.24</v>
      </c>
      <c r="I465" s="6" t="s">
        <v>24</v>
      </c>
      <c r="J465" s="6" t="s">
        <v>18</v>
      </c>
      <c r="L465" s="3"/>
      <c r="M465" s="3"/>
      <c r="O465" s="3"/>
      <c r="P465" s="3"/>
      <c r="R465" s="3"/>
      <c r="S465" s="3"/>
      <c r="T465" s="3"/>
      <c r="U465" s="3"/>
      <c r="V465" s="8" t="b">
        <f t="shared" ref="V465:X465" si="464">isnumber(F465)</f>
        <v>1</v>
      </c>
      <c r="W465" s="8" t="b">
        <f t="shared" si="464"/>
        <v>1</v>
      </c>
      <c r="X465" s="8" t="b">
        <f t="shared" si="464"/>
        <v>1</v>
      </c>
    </row>
    <row r="466">
      <c r="A466" s="5">
        <v>45576.0</v>
      </c>
      <c r="B466" s="6" t="s">
        <v>530</v>
      </c>
      <c r="C466" s="6" t="s">
        <v>73</v>
      </c>
      <c r="D466" s="6" t="s">
        <v>22</v>
      </c>
      <c r="E466" s="6" t="s">
        <v>94</v>
      </c>
      <c r="F466" s="6">
        <v>5.0</v>
      </c>
      <c r="G466" s="6">
        <v>50.26</v>
      </c>
      <c r="H466" s="6">
        <v>251.3</v>
      </c>
      <c r="I466" s="6" t="s">
        <v>17</v>
      </c>
      <c r="J466" s="6" t="s">
        <v>18</v>
      </c>
      <c r="L466" s="3"/>
      <c r="M466" s="3"/>
      <c r="O466" s="3"/>
      <c r="P466" s="3"/>
      <c r="R466" s="3"/>
      <c r="S466" s="3"/>
      <c r="T466" s="3"/>
      <c r="U466" s="3"/>
      <c r="V466" s="8" t="b">
        <f t="shared" ref="V466:X466" si="465">isnumber(F466)</f>
        <v>1</v>
      </c>
      <c r="W466" s="8" t="b">
        <f t="shared" si="465"/>
        <v>1</v>
      </c>
      <c r="X466" s="8" t="b">
        <f t="shared" si="465"/>
        <v>1</v>
      </c>
    </row>
    <row r="467">
      <c r="A467" s="5">
        <v>45653.0</v>
      </c>
      <c r="B467" s="6" t="s">
        <v>531</v>
      </c>
      <c r="C467" s="6" t="s">
        <v>53</v>
      </c>
      <c r="D467" s="6" t="s">
        <v>22</v>
      </c>
      <c r="E467" s="6" t="s">
        <v>94</v>
      </c>
      <c r="F467" s="6">
        <v>4.0</v>
      </c>
      <c r="G467" s="6">
        <v>171.2</v>
      </c>
      <c r="H467" s="6">
        <v>684.8</v>
      </c>
      <c r="I467" s="6" t="s">
        <v>17</v>
      </c>
      <c r="J467" s="6" t="s">
        <v>43</v>
      </c>
      <c r="L467" s="3"/>
      <c r="M467" s="3"/>
      <c r="O467" s="3"/>
      <c r="P467" s="3"/>
      <c r="R467" s="3"/>
      <c r="S467" s="3"/>
      <c r="T467" s="3"/>
      <c r="U467" s="3"/>
      <c r="V467" s="8" t="b">
        <f t="shared" ref="V467:X467" si="466">isnumber(F467)</f>
        <v>1</v>
      </c>
      <c r="W467" s="8" t="b">
        <f t="shared" si="466"/>
        <v>1</v>
      </c>
      <c r="X467" s="8" t="b">
        <f t="shared" si="466"/>
        <v>1</v>
      </c>
    </row>
    <row r="468">
      <c r="A468" s="5">
        <v>45540.0</v>
      </c>
      <c r="B468" s="6" t="s">
        <v>532</v>
      </c>
      <c r="C468" s="6" t="s">
        <v>40</v>
      </c>
      <c r="D468" s="6" t="s">
        <v>22</v>
      </c>
      <c r="E468" s="6" t="s">
        <v>129</v>
      </c>
      <c r="F468" s="6">
        <v>2.0</v>
      </c>
      <c r="G468" s="6">
        <v>279.93</v>
      </c>
      <c r="H468" s="6">
        <v>559.86</v>
      </c>
      <c r="I468" s="6" t="s">
        <v>17</v>
      </c>
      <c r="J468" s="6" t="s">
        <v>18</v>
      </c>
      <c r="L468" s="3"/>
      <c r="M468" s="3"/>
      <c r="O468" s="3"/>
      <c r="P468" s="3"/>
      <c r="R468" s="3"/>
      <c r="S468" s="3"/>
      <c r="T468" s="3"/>
      <c r="U468" s="3"/>
      <c r="V468" s="8" t="b">
        <f t="shared" ref="V468:X468" si="467">isnumber(F468)</f>
        <v>1</v>
      </c>
      <c r="W468" s="8" t="b">
        <f t="shared" si="467"/>
        <v>1</v>
      </c>
      <c r="X468" s="8" t="b">
        <f t="shared" si="467"/>
        <v>1</v>
      </c>
    </row>
    <row r="469">
      <c r="A469" s="5">
        <v>45693.0</v>
      </c>
      <c r="B469" s="6" t="s">
        <v>533</v>
      </c>
      <c r="C469" s="6" t="s">
        <v>49</v>
      </c>
      <c r="D469" s="6" t="s">
        <v>28</v>
      </c>
      <c r="E469" s="6" t="s">
        <v>37</v>
      </c>
      <c r="F469" s="6">
        <v>4.0</v>
      </c>
      <c r="G469" s="6">
        <v>201.83</v>
      </c>
      <c r="H469" s="6">
        <v>807.32</v>
      </c>
      <c r="I469" s="6" t="s">
        <v>38</v>
      </c>
      <c r="J469" s="6" t="s">
        <v>34</v>
      </c>
      <c r="L469" s="3"/>
      <c r="M469" s="3"/>
      <c r="O469" s="3"/>
      <c r="P469" s="3"/>
      <c r="R469" s="3"/>
      <c r="S469" s="3"/>
      <c r="T469" s="3"/>
      <c r="U469" s="3"/>
      <c r="V469" s="8" t="b">
        <f t="shared" ref="V469:X469" si="468">isnumber(F469)</f>
        <v>1</v>
      </c>
      <c r="W469" s="8" t="b">
        <f t="shared" si="468"/>
        <v>1</v>
      </c>
      <c r="X469" s="8" t="b">
        <f t="shared" si="468"/>
        <v>1</v>
      </c>
    </row>
    <row r="470">
      <c r="A470" s="5">
        <v>45640.0</v>
      </c>
      <c r="B470" s="6" t="s">
        <v>534</v>
      </c>
      <c r="C470" s="6" t="s">
        <v>68</v>
      </c>
      <c r="D470" s="6" t="s">
        <v>54</v>
      </c>
      <c r="E470" s="6" t="s">
        <v>98</v>
      </c>
      <c r="F470" s="6">
        <v>2.0</v>
      </c>
      <c r="G470" s="6">
        <v>294.51</v>
      </c>
      <c r="H470" s="6">
        <v>589.02</v>
      </c>
      <c r="I470" s="6" t="s">
        <v>17</v>
      </c>
      <c r="J470" s="6" t="s">
        <v>18</v>
      </c>
      <c r="L470" s="3"/>
      <c r="M470" s="3"/>
      <c r="O470" s="3"/>
      <c r="P470" s="3"/>
      <c r="R470" s="3"/>
      <c r="S470" s="3"/>
      <c r="T470" s="3"/>
      <c r="U470" s="3"/>
      <c r="V470" s="8" t="b">
        <f t="shared" ref="V470:X470" si="469">isnumber(F470)</f>
        <v>1</v>
      </c>
      <c r="W470" s="8" t="b">
        <f t="shared" si="469"/>
        <v>1</v>
      </c>
      <c r="X470" s="8" t="b">
        <f t="shared" si="469"/>
        <v>1</v>
      </c>
    </row>
    <row r="471">
      <c r="A471" s="5">
        <v>45537.0</v>
      </c>
      <c r="B471" s="6" t="s">
        <v>535</v>
      </c>
      <c r="C471" s="6" t="s">
        <v>68</v>
      </c>
      <c r="D471" s="6" t="s">
        <v>15</v>
      </c>
      <c r="E471" s="6" t="s">
        <v>50</v>
      </c>
      <c r="F471" s="6">
        <v>2.0</v>
      </c>
      <c r="G471" s="6">
        <v>316.56</v>
      </c>
      <c r="H471" s="6">
        <v>633.12</v>
      </c>
      <c r="I471" s="6" t="s">
        <v>38</v>
      </c>
      <c r="J471" s="6" t="s">
        <v>18</v>
      </c>
      <c r="L471" s="3"/>
      <c r="M471" s="3"/>
      <c r="O471" s="3"/>
      <c r="P471" s="3"/>
      <c r="R471" s="3"/>
      <c r="S471" s="3"/>
      <c r="T471" s="3"/>
      <c r="U471" s="3"/>
      <c r="V471" s="8" t="b">
        <f t="shared" ref="V471:X471" si="470">isnumber(F471)</f>
        <v>1</v>
      </c>
      <c r="W471" s="8" t="b">
        <f t="shared" si="470"/>
        <v>1</v>
      </c>
      <c r="X471" s="8" t="b">
        <f t="shared" si="470"/>
        <v>1</v>
      </c>
    </row>
    <row r="472">
      <c r="A472" s="5">
        <v>45702.0</v>
      </c>
      <c r="B472" s="6" t="s">
        <v>536</v>
      </c>
      <c r="C472" s="6" t="s">
        <v>14</v>
      </c>
      <c r="D472" s="6" t="s">
        <v>22</v>
      </c>
      <c r="E472" s="6" t="s">
        <v>88</v>
      </c>
      <c r="F472" s="6">
        <v>5.0</v>
      </c>
      <c r="G472" s="6">
        <v>20.73</v>
      </c>
      <c r="H472" s="6">
        <v>103.65</v>
      </c>
      <c r="I472" s="6" t="s">
        <v>17</v>
      </c>
      <c r="J472" s="6" t="s">
        <v>18</v>
      </c>
      <c r="L472" s="3"/>
      <c r="M472" s="3"/>
      <c r="O472" s="3"/>
      <c r="P472" s="3"/>
      <c r="R472" s="3"/>
      <c r="S472" s="3"/>
      <c r="T472" s="3"/>
      <c r="U472" s="3"/>
      <c r="V472" s="8" t="b">
        <f t="shared" ref="V472:X472" si="471">isnumber(F472)</f>
        <v>1</v>
      </c>
      <c r="W472" s="8" t="b">
        <f t="shared" si="471"/>
        <v>1</v>
      </c>
      <c r="X472" s="8" t="b">
        <f t="shared" si="471"/>
        <v>1</v>
      </c>
    </row>
    <row r="473">
      <c r="A473" s="5">
        <v>45634.0</v>
      </c>
      <c r="B473" s="6" t="s">
        <v>537</v>
      </c>
      <c r="C473" s="6" t="s">
        <v>53</v>
      </c>
      <c r="D473" s="6" t="s">
        <v>41</v>
      </c>
      <c r="E473" s="6" t="s">
        <v>106</v>
      </c>
      <c r="F473" s="6">
        <v>3.0</v>
      </c>
      <c r="G473" s="6">
        <v>336.63</v>
      </c>
      <c r="H473" s="6">
        <v>1009.89</v>
      </c>
      <c r="I473" s="6" t="s">
        <v>17</v>
      </c>
      <c r="J473" s="6" t="s">
        <v>18</v>
      </c>
      <c r="L473" s="3"/>
      <c r="M473" s="3"/>
      <c r="O473" s="3"/>
      <c r="P473" s="3"/>
      <c r="R473" s="3"/>
      <c r="S473" s="3"/>
      <c r="T473" s="3"/>
      <c r="U473" s="3"/>
      <c r="V473" s="8" t="b">
        <f t="shared" ref="V473:X473" si="472">isnumber(F473)</f>
        <v>1</v>
      </c>
      <c r="W473" s="8" t="b">
        <f t="shared" si="472"/>
        <v>1</v>
      </c>
      <c r="X473" s="8" t="b">
        <f t="shared" si="472"/>
        <v>1</v>
      </c>
    </row>
    <row r="474">
      <c r="A474" s="5">
        <v>45591.0</v>
      </c>
      <c r="B474" s="6" t="s">
        <v>538</v>
      </c>
      <c r="C474" s="6" t="s">
        <v>14</v>
      </c>
      <c r="D474" s="6" t="s">
        <v>41</v>
      </c>
      <c r="E474" s="6" t="s">
        <v>106</v>
      </c>
      <c r="F474" s="6">
        <v>5.0</v>
      </c>
      <c r="G474" s="6">
        <v>185.69</v>
      </c>
      <c r="H474" s="6">
        <v>928.45</v>
      </c>
      <c r="I474" s="6" t="s">
        <v>38</v>
      </c>
      <c r="J474" s="6" t="s">
        <v>18</v>
      </c>
      <c r="L474" s="3"/>
      <c r="M474" s="3"/>
      <c r="O474" s="3"/>
      <c r="P474" s="3"/>
      <c r="R474" s="3"/>
      <c r="S474" s="3"/>
      <c r="T474" s="3"/>
      <c r="U474" s="3"/>
      <c r="V474" s="8" t="b">
        <f t="shared" ref="V474:X474" si="473">isnumber(F474)</f>
        <v>1</v>
      </c>
      <c r="W474" s="8" t="b">
        <f t="shared" si="473"/>
        <v>1</v>
      </c>
      <c r="X474" s="8" t="b">
        <f t="shared" si="473"/>
        <v>1</v>
      </c>
    </row>
    <row r="475">
      <c r="A475" s="5">
        <v>45584.0</v>
      </c>
      <c r="B475" s="6" t="s">
        <v>539</v>
      </c>
      <c r="C475" s="6" t="s">
        <v>53</v>
      </c>
      <c r="D475" s="6" t="s">
        <v>41</v>
      </c>
      <c r="E475" s="6" t="s">
        <v>42</v>
      </c>
      <c r="F475" s="6">
        <v>4.0</v>
      </c>
      <c r="G475" s="6">
        <v>324.75</v>
      </c>
      <c r="H475" s="6">
        <v>1299.0</v>
      </c>
      <c r="I475" s="6" t="s">
        <v>24</v>
      </c>
      <c r="J475" s="6" t="s">
        <v>18</v>
      </c>
      <c r="L475" s="3"/>
      <c r="M475" s="3"/>
      <c r="O475" s="3"/>
      <c r="P475" s="3"/>
      <c r="R475" s="3"/>
      <c r="S475" s="3"/>
      <c r="T475" s="3"/>
      <c r="U475" s="3"/>
      <c r="V475" s="8" t="b">
        <f t="shared" ref="V475:X475" si="474">isnumber(F475)</f>
        <v>1</v>
      </c>
      <c r="W475" s="8" t="b">
        <f t="shared" si="474"/>
        <v>1</v>
      </c>
      <c r="X475" s="8" t="b">
        <f t="shared" si="474"/>
        <v>1</v>
      </c>
    </row>
    <row r="476">
      <c r="A476" s="13">
        <v>45545.0</v>
      </c>
      <c r="B476" s="14" t="s">
        <v>540</v>
      </c>
      <c r="C476" s="14" t="s">
        <v>36</v>
      </c>
      <c r="D476" s="14" t="s">
        <v>15</v>
      </c>
      <c r="E476" s="14" t="s">
        <v>16</v>
      </c>
      <c r="F476" s="14">
        <v>1.0</v>
      </c>
      <c r="G476" s="14">
        <v>192.31</v>
      </c>
      <c r="H476" s="14">
        <v>192.31</v>
      </c>
      <c r="I476" s="14" t="s">
        <v>24</v>
      </c>
      <c r="J476" s="14" t="s">
        <v>34</v>
      </c>
      <c r="K476" s="15"/>
      <c r="L476" s="16"/>
      <c r="M476" s="16"/>
      <c r="N476" s="15"/>
      <c r="O476" s="16"/>
      <c r="P476" s="16"/>
      <c r="Q476" s="15"/>
      <c r="R476" s="16"/>
      <c r="S476" s="16"/>
      <c r="T476" s="16"/>
      <c r="U476" s="16"/>
      <c r="V476" s="15" t="b">
        <f t="shared" ref="V476:X476" si="475">isnumber(F476)</f>
        <v>1</v>
      </c>
      <c r="W476" s="15" t="b">
        <f t="shared" si="475"/>
        <v>1</v>
      </c>
      <c r="X476" s="15" t="b">
        <f t="shared" si="475"/>
        <v>1</v>
      </c>
    </row>
    <row r="477">
      <c r="A477" s="5">
        <v>45690.0</v>
      </c>
      <c r="B477" s="6" t="s">
        <v>541</v>
      </c>
      <c r="C477" s="6" t="s">
        <v>49</v>
      </c>
      <c r="D477" s="6" t="s">
        <v>22</v>
      </c>
      <c r="E477" s="6" t="s">
        <v>94</v>
      </c>
      <c r="F477" s="6">
        <v>4.0</v>
      </c>
      <c r="G477" s="6">
        <v>169.36</v>
      </c>
      <c r="H477" s="6">
        <v>677.44</v>
      </c>
      <c r="I477" s="6" t="s">
        <v>24</v>
      </c>
      <c r="J477" s="6" t="s">
        <v>18</v>
      </c>
      <c r="L477" s="3"/>
      <c r="M477" s="3"/>
      <c r="O477" s="3"/>
      <c r="P477" s="3"/>
      <c r="R477" s="3"/>
      <c r="S477" s="3"/>
      <c r="T477" s="3"/>
      <c r="U477" s="3"/>
      <c r="V477" s="8" t="b">
        <f t="shared" ref="V477:X477" si="476">isnumber(F477)</f>
        <v>1</v>
      </c>
      <c r="W477" s="8" t="b">
        <f t="shared" si="476"/>
        <v>1</v>
      </c>
      <c r="X477" s="8" t="b">
        <f t="shared" si="476"/>
        <v>1</v>
      </c>
    </row>
    <row r="478">
      <c r="A478" s="5">
        <v>45698.0</v>
      </c>
      <c r="B478" s="6" t="s">
        <v>542</v>
      </c>
      <c r="C478" s="6" t="s">
        <v>53</v>
      </c>
      <c r="D478" s="6" t="s">
        <v>22</v>
      </c>
      <c r="E478" s="6" t="s">
        <v>88</v>
      </c>
      <c r="F478" s="6">
        <v>3.0</v>
      </c>
      <c r="G478" s="6">
        <v>172.86</v>
      </c>
      <c r="H478" s="6">
        <v>518.58</v>
      </c>
      <c r="I478" s="6" t="s">
        <v>17</v>
      </c>
      <c r="J478" s="6" t="s">
        <v>18</v>
      </c>
      <c r="L478" s="3"/>
      <c r="M478" s="3"/>
      <c r="O478" s="3"/>
      <c r="P478" s="3"/>
      <c r="R478" s="3"/>
      <c r="S478" s="3"/>
      <c r="T478" s="3"/>
      <c r="U478" s="3"/>
      <c r="V478" s="8" t="b">
        <f t="shared" ref="V478:X478" si="477">isnumber(F478)</f>
        <v>1</v>
      </c>
      <c r="W478" s="8" t="b">
        <f t="shared" si="477"/>
        <v>1</v>
      </c>
      <c r="X478" s="8" t="b">
        <f t="shared" si="477"/>
        <v>1</v>
      </c>
    </row>
    <row r="479">
      <c r="A479" s="13">
        <v>45571.0</v>
      </c>
      <c r="B479" s="14" t="s">
        <v>543</v>
      </c>
      <c r="C479" s="14" t="s">
        <v>73</v>
      </c>
      <c r="D479" s="14" t="s">
        <v>15</v>
      </c>
      <c r="E479" s="14" t="s">
        <v>50</v>
      </c>
      <c r="F479" s="14">
        <v>3.0</v>
      </c>
      <c r="G479" s="14">
        <v>86.12</v>
      </c>
      <c r="H479" s="14">
        <v>258.36</v>
      </c>
      <c r="I479" s="14" t="s">
        <v>38</v>
      </c>
      <c r="J479" s="14" t="s">
        <v>34</v>
      </c>
      <c r="K479" s="15"/>
      <c r="L479" s="16"/>
      <c r="M479" s="16"/>
      <c r="N479" s="15"/>
      <c r="O479" s="16"/>
      <c r="P479" s="16"/>
      <c r="Q479" s="15"/>
      <c r="R479" s="16"/>
      <c r="S479" s="16"/>
      <c r="T479" s="16"/>
      <c r="U479" s="16"/>
      <c r="V479" s="15" t="b">
        <f t="shared" ref="V479:X479" si="478">isnumber(F479)</f>
        <v>1</v>
      </c>
      <c r="W479" s="15" t="b">
        <f t="shared" si="478"/>
        <v>1</v>
      </c>
      <c r="X479" s="15" t="b">
        <f t="shared" si="478"/>
        <v>1</v>
      </c>
    </row>
    <row r="480">
      <c r="A480" s="13">
        <v>45561.0</v>
      </c>
      <c r="B480" s="14" t="s">
        <v>544</v>
      </c>
      <c r="C480" s="14" t="s">
        <v>40</v>
      </c>
      <c r="D480" s="14" t="s">
        <v>41</v>
      </c>
      <c r="E480" s="14" t="s">
        <v>42</v>
      </c>
      <c r="F480" s="14">
        <v>5.0</v>
      </c>
      <c r="G480" s="14">
        <v>100.06</v>
      </c>
      <c r="H480" s="14">
        <v>500.3</v>
      </c>
      <c r="I480" s="14" t="s">
        <v>38</v>
      </c>
      <c r="J480" s="14" t="s">
        <v>34</v>
      </c>
      <c r="K480" s="15"/>
      <c r="L480" s="16"/>
      <c r="M480" s="16"/>
      <c r="N480" s="15"/>
      <c r="O480" s="16"/>
      <c r="P480" s="16"/>
      <c r="Q480" s="15"/>
      <c r="R480" s="16"/>
      <c r="S480" s="16"/>
      <c r="T480" s="16"/>
      <c r="U480" s="16"/>
      <c r="V480" s="15" t="b">
        <f t="shared" ref="V480:X480" si="479">isnumber(F480)</f>
        <v>1</v>
      </c>
      <c r="W480" s="15" t="b">
        <f t="shared" si="479"/>
        <v>1</v>
      </c>
      <c r="X480" s="15" t="b">
        <f t="shared" si="479"/>
        <v>1</v>
      </c>
    </row>
    <row r="481">
      <c r="A481" s="5">
        <v>45593.0</v>
      </c>
      <c r="B481" s="6" t="s">
        <v>545</v>
      </c>
      <c r="C481" s="6" t="s">
        <v>68</v>
      </c>
      <c r="D481" s="6" t="s">
        <v>28</v>
      </c>
      <c r="E481" s="6" t="s">
        <v>29</v>
      </c>
      <c r="F481" s="6">
        <v>1.0</v>
      </c>
      <c r="G481" s="6">
        <v>177.11</v>
      </c>
      <c r="H481" s="6">
        <v>177.11</v>
      </c>
      <c r="I481" s="6" t="s">
        <v>24</v>
      </c>
      <c r="J481" s="6" t="s">
        <v>18</v>
      </c>
      <c r="L481" s="3"/>
      <c r="M481" s="3"/>
      <c r="O481" s="3"/>
      <c r="P481" s="3"/>
      <c r="R481" s="3"/>
      <c r="S481" s="3"/>
      <c r="T481" s="3"/>
      <c r="U481" s="3"/>
      <c r="V481" s="8" t="b">
        <f t="shared" ref="V481:X481" si="480">isnumber(F481)</f>
        <v>1</v>
      </c>
      <c r="W481" s="8" t="b">
        <f t="shared" si="480"/>
        <v>1</v>
      </c>
      <c r="X481" s="8" t="b">
        <f t="shared" si="480"/>
        <v>1</v>
      </c>
    </row>
    <row r="482">
      <c r="A482" s="5">
        <v>45638.0</v>
      </c>
      <c r="B482" s="6" t="s">
        <v>546</v>
      </c>
      <c r="C482" s="6" t="s">
        <v>21</v>
      </c>
      <c r="D482" s="6" t="s">
        <v>28</v>
      </c>
      <c r="E482" s="6" t="s">
        <v>79</v>
      </c>
      <c r="F482" s="6">
        <v>1.0</v>
      </c>
      <c r="G482" s="6">
        <v>13.57</v>
      </c>
      <c r="H482" s="6">
        <v>13.57</v>
      </c>
      <c r="I482" s="6" t="s">
        <v>24</v>
      </c>
      <c r="J482" s="6" t="s">
        <v>18</v>
      </c>
      <c r="L482" s="3"/>
      <c r="M482" s="3"/>
      <c r="O482" s="3"/>
      <c r="P482" s="3"/>
      <c r="R482" s="3"/>
      <c r="S482" s="3"/>
      <c r="T482" s="3"/>
      <c r="U482" s="3"/>
      <c r="V482" s="8" t="b">
        <f t="shared" ref="V482:X482" si="481">isnumber(F482)</f>
        <v>1</v>
      </c>
      <c r="W482" s="8" t="b">
        <f t="shared" si="481"/>
        <v>1</v>
      </c>
      <c r="X482" s="8" t="b">
        <f t="shared" si="481"/>
        <v>1</v>
      </c>
    </row>
    <row r="483">
      <c r="A483" s="5">
        <v>45621.0</v>
      </c>
      <c r="B483" s="6" t="s">
        <v>547</v>
      </c>
      <c r="C483" s="6" t="s">
        <v>36</v>
      </c>
      <c r="D483" s="6" t="s">
        <v>15</v>
      </c>
      <c r="E483" s="6" t="s">
        <v>83</v>
      </c>
      <c r="F483" s="6">
        <v>4.0</v>
      </c>
      <c r="G483" s="6">
        <v>408.73</v>
      </c>
      <c r="H483" s="6">
        <v>1634.92</v>
      </c>
      <c r="I483" s="6" t="s">
        <v>17</v>
      </c>
      <c r="J483" s="6" t="s">
        <v>18</v>
      </c>
      <c r="L483" s="3"/>
      <c r="M483" s="3"/>
      <c r="O483" s="3"/>
      <c r="P483" s="3"/>
      <c r="R483" s="3"/>
      <c r="S483" s="3"/>
      <c r="T483" s="3"/>
      <c r="U483" s="3"/>
      <c r="V483" s="8" t="b">
        <f t="shared" ref="V483:X483" si="482">isnumber(F483)</f>
        <v>1</v>
      </c>
      <c r="W483" s="8" t="b">
        <f t="shared" si="482"/>
        <v>1</v>
      </c>
      <c r="X483" s="8" t="b">
        <f t="shared" si="482"/>
        <v>1</v>
      </c>
    </row>
    <row r="484">
      <c r="A484" s="5">
        <v>45662.0</v>
      </c>
      <c r="B484" s="6" t="s">
        <v>548</v>
      </c>
      <c r="C484" s="6" t="s">
        <v>40</v>
      </c>
      <c r="D484" s="6" t="s">
        <v>15</v>
      </c>
      <c r="E484" s="6" t="s">
        <v>83</v>
      </c>
      <c r="F484" s="6">
        <v>3.0</v>
      </c>
      <c r="G484" s="6">
        <v>412.62</v>
      </c>
      <c r="H484" s="6">
        <v>1237.86</v>
      </c>
      <c r="I484" s="6" t="s">
        <v>24</v>
      </c>
      <c r="J484" s="6" t="s">
        <v>18</v>
      </c>
      <c r="L484" s="3"/>
      <c r="M484" s="3"/>
      <c r="O484" s="3"/>
      <c r="P484" s="3"/>
      <c r="R484" s="3"/>
      <c r="S484" s="3"/>
      <c r="T484" s="3"/>
      <c r="U484" s="3"/>
      <c r="V484" s="8" t="b">
        <f t="shared" ref="V484:X484" si="483">isnumber(F484)</f>
        <v>1</v>
      </c>
      <c r="W484" s="8" t="b">
        <f t="shared" si="483"/>
        <v>1</v>
      </c>
      <c r="X484" s="8" t="b">
        <f t="shared" si="483"/>
        <v>1</v>
      </c>
    </row>
    <row r="485">
      <c r="A485" s="5">
        <v>45657.0</v>
      </c>
      <c r="B485" s="6" t="s">
        <v>549</v>
      </c>
      <c r="C485" s="6" t="s">
        <v>36</v>
      </c>
      <c r="D485" s="6" t="s">
        <v>54</v>
      </c>
      <c r="E485" s="6" t="s">
        <v>124</v>
      </c>
      <c r="F485" s="6">
        <v>4.0</v>
      </c>
      <c r="G485" s="6">
        <v>319.16</v>
      </c>
      <c r="H485" s="6">
        <v>1276.64</v>
      </c>
      <c r="I485" s="6" t="s">
        <v>17</v>
      </c>
      <c r="J485" s="6" t="s">
        <v>18</v>
      </c>
      <c r="L485" s="3"/>
      <c r="M485" s="3"/>
      <c r="O485" s="3"/>
      <c r="P485" s="3"/>
      <c r="R485" s="3"/>
      <c r="S485" s="3"/>
      <c r="T485" s="3"/>
      <c r="U485" s="3"/>
      <c r="V485" s="8" t="b">
        <f t="shared" ref="V485:X485" si="484">isnumber(F485)</f>
        <v>1</v>
      </c>
      <c r="W485" s="8" t="b">
        <f t="shared" si="484"/>
        <v>1</v>
      </c>
      <c r="X485" s="8" t="b">
        <f t="shared" si="484"/>
        <v>1</v>
      </c>
    </row>
    <row r="486">
      <c r="A486" s="5">
        <v>45573.0</v>
      </c>
      <c r="B486" s="6" t="s">
        <v>550</v>
      </c>
      <c r="C486" s="6" t="s">
        <v>40</v>
      </c>
      <c r="D486" s="6" t="s">
        <v>28</v>
      </c>
      <c r="E486" s="6" t="s">
        <v>74</v>
      </c>
      <c r="F486" s="6">
        <v>4.0</v>
      </c>
      <c r="G486" s="6">
        <v>369.25</v>
      </c>
      <c r="H486" s="6">
        <v>1477.0</v>
      </c>
      <c r="I486" s="6" t="s">
        <v>24</v>
      </c>
      <c r="J486" s="6" t="s">
        <v>18</v>
      </c>
      <c r="L486" s="3"/>
      <c r="M486" s="3"/>
      <c r="O486" s="3"/>
      <c r="P486" s="3"/>
      <c r="R486" s="3"/>
      <c r="S486" s="3"/>
      <c r="T486" s="3"/>
      <c r="U486" s="3"/>
      <c r="V486" s="8" t="b">
        <f t="shared" ref="V486:X486" si="485">isnumber(F486)</f>
        <v>1</v>
      </c>
      <c r="W486" s="8" t="b">
        <f t="shared" si="485"/>
        <v>1</v>
      </c>
      <c r="X486" s="8" t="b">
        <f t="shared" si="485"/>
        <v>1</v>
      </c>
    </row>
    <row r="487">
      <c r="A487" s="5">
        <v>45573.0</v>
      </c>
      <c r="B487" s="6" t="s">
        <v>551</v>
      </c>
      <c r="C487" s="6" t="s">
        <v>68</v>
      </c>
      <c r="D487" s="6" t="s">
        <v>54</v>
      </c>
      <c r="E487" s="6" t="s">
        <v>59</v>
      </c>
      <c r="F487" s="6">
        <v>4.0</v>
      </c>
      <c r="G487" s="6">
        <v>266.56</v>
      </c>
      <c r="H487" s="6">
        <v>1066.24</v>
      </c>
      <c r="I487" s="6" t="s">
        <v>17</v>
      </c>
      <c r="J487" s="6" t="s">
        <v>18</v>
      </c>
      <c r="L487" s="3"/>
      <c r="M487" s="3"/>
      <c r="O487" s="3"/>
      <c r="P487" s="3"/>
      <c r="R487" s="3"/>
      <c r="S487" s="3"/>
      <c r="T487" s="3"/>
      <c r="U487" s="3"/>
      <c r="V487" s="8" t="b">
        <f t="shared" ref="V487:X487" si="486">isnumber(F487)</f>
        <v>1</v>
      </c>
      <c r="W487" s="8" t="b">
        <f t="shared" si="486"/>
        <v>1</v>
      </c>
      <c r="X487" s="8" t="b">
        <f t="shared" si="486"/>
        <v>1</v>
      </c>
    </row>
    <row r="488">
      <c r="A488" s="5">
        <v>45591.0</v>
      </c>
      <c r="B488" s="6" t="s">
        <v>552</v>
      </c>
      <c r="C488" s="6" t="s">
        <v>21</v>
      </c>
      <c r="D488" s="6" t="s">
        <v>22</v>
      </c>
      <c r="E488" s="6" t="s">
        <v>88</v>
      </c>
      <c r="F488" s="6">
        <v>1.0</v>
      </c>
      <c r="G488" s="6">
        <v>210.83</v>
      </c>
      <c r="H488" s="6">
        <v>210.83</v>
      </c>
      <c r="I488" s="6" t="s">
        <v>38</v>
      </c>
      <c r="J488" s="6" t="s">
        <v>43</v>
      </c>
      <c r="L488" s="3"/>
      <c r="M488" s="3"/>
      <c r="O488" s="3"/>
      <c r="P488" s="3"/>
      <c r="R488" s="3"/>
      <c r="S488" s="3"/>
      <c r="T488" s="3"/>
      <c r="U488" s="3"/>
      <c r="V488" s="8" t="b">
        <f t="shared" ref="V488:X488" si="487">isnumber(F488)</f>
        <v>1</v>
      </c>
      <c r="W488" s="8" t="b">
        <f t="shared" si="487"/>
        <v>1</v>
      </c>
      <c r="X488" s="8" t="b">
        <f t="shared" si="487"/>
        <v>1</v>
      </c>
    </row>
    <row r="489">
      <c r="A489" s="5">
        <v>45633.0</v>
      </c>
      <c r="B489" s="6" t="s">
        <v>553</v>
      </c>
      <c r="C489" s="6" t="s">
        <v>14</v>
      </c>
      <c r="D489" s="6" t="s">
        <v>54</v>
      </c>
      <c r="E489" s="6" t="s">
        <v>59</v>
      </c>
      <c r="F489" s="6">
        <v>4.0</v>
      </c>
      <c r="G489" s="6">
        <v>463.67</v>
      </c>
      <c r="H489" s="6">
        <v>1854.68</v>
      </c>
      <c r="I489" s="6" t="s">
        <v>38</v>
      </c>
      <c r="J489" s="6" t="s">
        <v>18</v>
      </c>
      <c r="L489" s="3"/>
      <c r="M489" s="3"/>
      <c r="O489" s="3"/>
      <c r="P489" s="3"/>
      <c r="R489" s="3"/>
      <c r="S489" s="3"/>
      <c r="T489" s="3"/>
      <c r="U489" s="3"/>
      <c r="V489" s="8" t="b">
        <f t="shared" ref="V489:X489" si="488">isnumber(F489)</f>
        <v>1</v>
      </c>
      <c r="W489" s="8" t="b">
        <f t="shared" si="488"/>
        <v>1</v>
      </c>
      <c r="X489" s="8" t="b">
        <f t="shared" si="488"/>
        <v>1</v>
      </c>
    </row>
    <row r="490">
      <c r="A490" s="5">
        <v>45609.0</v>
      </c>
      <c r="B490" s="6" t="s">
        <v>554</v>
      </c>
      <c r="C490" s="6" t="s">
        <v>73</v>
      </c>
      <c r="D490" s="6" t="s">
        <v>22</v>
      </c>
      <c r="E490" s="6" t="s">
        <v>94</v>
      </c>
      <c r="F490" s="6">
        <v>2.0</v>
      </c>
      <c r="G490" s="6">
        <v>476.98</v>
      </c>
      <c r="H490" s="6">
        <v>953.96</v>
      </c>
      <c r="I490" s="6" t="s">
        <v>38</v>
      </c>
      <c r="J490" s="6" t="s">
        <v>43</v>
      </c>
      <c r="L490" s="3"/>
      <c r="M490" s="3"/>
      <c r="O490" s="3"/>
      <c r="P490" s="3"/>
      <c r="R490" s="3"/>
      <c r="S490" s="3"/>
      <c r="T490" s="3"/>
      <c r="U490" s="3"/>
      <c r="V490" s="8" t="b">
        <f t="shared" ref="V490:X490" si="489">isnumber(F490)</f>
        <v>1</v>
      </c>
      <c r="W490" s="8" t="b">
        <f t="shared" si="489"/>
        <v>1</v>
      </c>
      <c r="X490" s="8" t="b">
        <f t="shared" si="489"/>
        <v>1</v>
      </c>
    </row>
    <row r="491">
      <c r="A491" s="5">
        <v>45607.0</v>
      </c>
      <c r="B491" s="6" t="s">
        <v>555</v>
      </c>
      <c r="C491" s="6" t="s">
        <v>68</v>
      </c>
      <c r="D491" s="6" t="s">
        <v>28</v>
      </c>
      <c r="E491" s="6" t="s">
        <v>74</v>
      </c>
      <c r="F491" s="6">
        <v>3.0</v>
      </c>
      <c r="G491" s="6">
        <v>325.9</v>
      </c>
      <c r="H491" s="6">
        <v>977.7</v>
      </c>
      <c r="I491" s="6" t="s">
        <v>17</v>
      </c>
      <c r="J491" s="6" t="s">
        <v>18</v>
      </c>
      <c r="L491" s="3"/>
      <c r="M491" s="3"/>
      <c r="O491" s="3"/>
      <c r="P491" s="3"/>
      <c r="R491" s="3"/>
      <c r="S491" s="3"/>
      <c r="T491" s="3"/>
      <c r="U491" s="3"/>
      <c r="V491" s="8" t="b">
        <f t="shared" ref="V491:X491" si="490">isnumber(F491)</f>
        <v>1</v>
      </c>
      <c r="W491" s="8" t="b">
        <f t="shared" si="490"/>
        <v>1</v>
      </c>
      <c r="X491" s="8" t="b">
        <f t="shared" si="490"/>
        <v>1</v>
      </c>
    </row>
    <row r="492">
      <c r="A492" s="5">
        <v>45563.0</v>
      </c>
      <c r="B492" s="6" t="s">
        <v>556</v>
      </c>
      <c r="C492" s="6" t="s">
        <v>32</v>
      </c>
      <c r="D492" s="6" t="s">
        <v>41</v>
      </c>
      <c r="E492" s="6" t="s">
        <v>46</v>
      </c>
      <c r="F492" s="6">
        <v>2.0</v>
      </c>
      <c r="G492" s="6">
        <v>232.62</v>
      </c>
      <c r="H492" s="6">
        <v>465.24</v>
      </c>
      <c r="I492" s="6" t="s">
        <v>38</v>
      </c>
      <c r="J492" s="6" t="s">
        <v>18</v>
      </c>
      <c r="L492" s="3"/>
      <c r="M492" s="3"/>
      <c r="O492" s="3"/>
      <c r="P492" s="3"/>
      <c r="R492" s="3"/>
      <c r="S492" s="3"/>
      <c r="T492" s="3"/>
      <c r="U492" s="3"/>
      <c r="V492" s="8" t="b">
        <f t="shared" ref="V492:X492" si="491">isnumber(F492)</f>
        <v>1</v>
      </c>
      <c r="W492" s="8" t="b">
        <f t="shared" si="491"/>
        <v>1</v>
      </c>
      <c r="X492" s="8" t="b">
        <f t="shared" si="491"/>
        <v>1</v>
      </c>
    </row>
    <row r="493">
      <c r="A493" s="5">
        <v>45695.0</v>
      </c>
      <c r="B493" s="6" t="s">
        <v>557</v>
      </c>
      <c r="C493" s="6" t="s">
        <v>73</v>
      </c>
      <c r="D493" s="6" t="s">
        <v>54</v>
      </c>
      <c r="E493" s="6" t="s">
        <v>98</v>
      </c>
      <c r="F493" s="6">
        <v>5.0</v>
      </c>
      <c r="G493" s="6">
        <v>100.1</v>
      </c>
      <c r="H493" s="6">
        <v>500.5</v>
      </c>
      <c r="I493" s="6" t="s">
        <v>17</v>
      </c>
      <c r="J493" s="6" t="s">
        <v>34</v>
      </c>
      <c r="L493" s="3"/>
      <c r="M493" s="3"/>
      <c r="O493" s="3"/>
      <c r="P493" s="3"/>
      <c r="R493" s="3"/>
      <c r="S493" s="3"/>
      <c r="T493" s="3"/>
      <c r="U493" s="3"/>
      <c r="V493" s="8" t="b">
        <f t="shared" ref="V493:X493" si="492">isnumber(F493)</f>
        <v>1</v>
      </c>
      <c r="W493" s="8" t="b">
        <f t="shared" si="492"/>
        <v>1</v>
      </c>
      <c r="X493" s="8" t="b">
        <f t="shared" si="492"/>
        <v>1</v>
      </c>
    </row>
    <row r="494">
      <c r="A494" s="5">
        <v>45603.0</v>
      </c>
      <c r="B494" s="6" t="s">
        <v>558</v>
      </c>
      <c r="C494" s="6" t="s">
        <v>40</v>
      </c>
      <c r="D494" s="6" t="s">
        <v>41</v>
      </c>
      <c r="E494" s="6" t="s">
        <v>46</v>
      </c>
      <c r="F494" s="6">
        <v>2.0</v>
      </c>
      <c r="G494" s="6">
        <v>35.93</v>
      </c>
      <c r="H494" s="6">
        <v>71.86</v>
      </c>
      <c r="I494" s="6" t="s">
        <v>24</v>
      </c>
      <c r="J494" s="6" t="s">
        <v>18</v>
      </c>
      <c r="L494" s="3"/>
      <c r="M494" s="3"/>
      <c r="O494" s="3"/>
      <c r="P494" s="3"/>
      <c r="R494" s="3"/>
      <c r="S494" s="3"/>
      <c r="T494" s="3"/>
      <c r="U494" s="3"/>
      <c r="V494" s="8" t="b">
        <f t="shared" ref="V494:X494" si="493">isnumber(F494)</f>
        <v>1</v>
      </c>
      <c r="W494" s="8" t="b">
        <f t="shared" si="493"/>
        <v>1</v>
      </c>
      <c r="X494" s="8" t="b">
        <f t="shared" si="493"/>
        <v>1</v>
      </c>
    </row>
    <row r="495">
      <c r="A495" s="5">
        <v>45633.0</v>
      </c>
      <c r="B495" s="6" t="s">
        <v>559</v>
      </c>
      <c r="C495" s="6" t="s">
        <v>73</v>
      </c>
      <c r="D495" s="6" t="s">
        <v>22</v>
      </c>
      <c r="E495" s="6" t="s">
        <v>129</v>
      </c>
      <c r="F495" s="6">
        <v>5.0</v>
      </c>
      <c r="G495" s="6">
        <v>401.91</v>
      </c>
      <c r="H495" s="6">
        <v>2009.55</v>
      </c>
      <c r="I495" s="6" t="s">
        <v>38</v>
      </c>
      <c r="J495" s="6" t="s">
        <v>18</v>
      </c>
      <c r="L495" s="3"/>
      <c r="M495" s="3"/>
      <c r="O495" s="3"/>
      <c r="P495" s="3"/>
      <c r="R495" s="3"/>
      <c r="S495" s="3"/>
      <c r="T495" s="3"/>
      <c r="U495" s="3"/>
      <c r="V495" s="8" t="b">
        <f t="shared" ref="V495:X495" si="494">isnumber(F495)</f>
        <v>1</v>
      </c>
      <c r="W495" s="8" t="b">
        <f t="shared" si="494"/>
        <v>1</v>
      </c>
      <c r="X495" s="8" t="b">
        <f t="shared" si="494"/>
        <v>1</v>
      </c>
    </row>
    <row r="496">
      <c r="A496" s="13">
        <v>45650.0</v>
      </c>
      <c r="B496" s="14" t="s">
        <v>560</v>
      </c>
      <c r="C496" s="14" t="s">
        <v>36</v>
      </c>
      <c r="D496" s="14" t="s">
        <v>28</v>
      </c>
      <c r="E496" s="14" t="s">
        <v>37</v>
      </c>
      <c r="F496" s="14">
        <v>4.0</v>
      </c>
      <c r="G496" s="14">
        <v>400.9</v>
      </c>
      <c r="H496" s="14">
        <v>1603.6</v>
      </c>
      <c r="I496" s="14" t="s">
        <v>17</v>
      </c>
      <c r="J496" s="14" t="s">
        <v>34</v>
      </c>
      <c r="K496" s="15"/>
      <c r="L496" s="16"/>
      <c r="M496" s="16"/>
      <c r="N496" s="15"/>
      <c r="O496" s="16"/>
      <c r="P496" s="16"/>
      <c r="Q496" s="15"/>
      <c r="R496" s="16"/>
      <c r="S496" s="16"/>
      <c r="T496" s="16"/>
      <c r="U496" s="16"/>
      <c r="V496" s="15" t="b">
        <f t="shared" ref="V496:X496" si="495">isnumber(F496)</f>
        <v>1</v>
      </c>
      <c r="W496" s="15" t="b">
        <f t="shared" si="495"/>
        <v>1</v>
      </c>
      <c r="X496" s="15" t="b">
        <f t="shared" si="495"/>
        <v>1</v>
      </c>
    </row>
    <row r="497">
      <c r="A497" s="13">
        <v>45559.0</v>
      </c>
      <c r="B497" s="14" t="s">
        <v>561</v>
      </c>
      <c r="C497" s="14" t="s">
        <v>64</v>
      </c>
      <c r="D497" s="14" t="s">
        <v>15</v>
      </c>
      <c r="E497" s="14" t="s">
        <v>16</v>
      </c>
      <c r="F497" s="14">
        <v>5.0</v>
      </c>
      <c r="G497" s="14">
        <v>154.06</v>
      </c>
      <c r="H497" s="14">
        <v>770.3</v>
      </c>
      <c r="I497" s="14" t="s">
        <v>17</v>
      </c>
      <c r="J497" s="14" t="s">
        <v>34</v>
      </c>
      <c r="K497" s="15"/>
      <c r="L497" s="16"/>
      <c r="M497" s="16"/>
      <c r="N497" s="15"/>
      <c r="O497" s="16"/>
      <c r="P497" s="16"/>
      <c r="Q497" s="15"/>
      <c r="R497" s="16"/>
      <c r="S497" s="16"/>
      <c r="T497" s="16"/>
      <c r="U497" s="16"/>
      <c r="V497" s="15" t="b">
        <f t="shared" ref="V497:X497" si="496">isnumber(F497)</f>
        <v>1</v>
      </c>
      <c r="W497" s="15" t="b">
        <f t="shared" si="496"/>
        <v>1</v>
      </c>
      <c r="X497" s="15" t="b">
        <f t="shared" si="496"/>
        <v>1</v>
      </c>
    </row>
    <row r="498">
      <c r="A498" s="5">
        <v>45622.0</v>
      </c>
      <c r="B498" s="6" t="s">
        <v>562</v>
      </c>
      <c r="C498" s="6" t="s">
        <v>32</v>
      </c>
      <c r="D498" s="6" t="s">
        <v>15</v>
      </c>
      <c r="E498" s="6" t="s">
        <v>50</v>
      </c>
      <c r="F498" s="6">
        <v>3.0</v>
      </c>
      <c r="G498" s="6">
        <v>192.07</v>
      </c>
      <c r="H498" s="6">
        <v>576.21</v>
      </c>
      <c r="I498" s="6" t="s">
        <v>17</v>
      </c>
      <c r="J498" s="6" t="s">
        <v>18</v>
      </c>
      <c r="L498" s="3"/>
      <c r="M498" s="3"/>
      <c r="O498" s="3"/>
      <c r="P498" s="3"/>
      <c r="R498" s="3"/>
      <c r="S498" s="3"/>
      <c r="T498" s="3"/>
      <c r="U498" s="3"/>
      <c r="V498" s="8" t="b">
        <f t="shared" ref="V498:X498" si="497">isnumber(F498)</f>
        <v>1</v>
      </c>
      <c r="W498" s="8" t="b">
        <f t="shared" si="497"/>
        <v>1</v>
      </c>
      <c r="X498" s="8" t="b">
        <f t="shared" si="497"/>
        <v>1</v>
      </c>
    </row>
    <row r="499">
      <c r="A499" s="5">
        <v>45611.0</v>
      </c>
      <c r="B499" s="6" t="s">
        <v>563</v>
      </c>
      <c r="C499" s="6" t="s">
        <v>40</v>
      </c>
      <c r="D499" s="6" t="s">
        <v>54</v>
      </c>
      <c r="E499" s="6" t="s">
        <v>59</v>
      </c>
      <c r="F499" s="6">
        <v>3.0</v>
      </c>
      <c r="G499" s="6">
        <v>401.57</v>
      </c>
      <c r="H499" s="6">
        <v>1204.71</v>
      </c>
      <c r="I499" s="6" t="s">
        <v>38</v>
      </c>
      <c r="J499" s="6" t="s">
        <v>18</v>
      </c>
      <c r="L499" s="3"/>
      <c r="M499" s="3"/>
      <c r="O499" s="3"/>
      <c r="P499" s="3"/>
      <c r="R499" s="3"/>
      <c r="S499" s="3"/>
      <c r="T499" s="3"/>
      <c r="U499" s="3"/>
      <c r="V499" s="8" t="b">
        <f t="shared" ref="V499:X499" si="498">isnumber(F499)</f>
        <v>1</v>
      </c>
      <c r="W499" s="8" t="b">
        <f t="shared" si="498"/>
        <v>1</v>
      </c>
      <c r="X499" s="8" t="b">
        <f t="shared" si="498"/>
        <v>1</v>
      </c>
    </row>
    <row r="500">
      <c r="A500" s="5">
        <v>45665.0</v>
      </c>
      <c r="B500" s="6" t="s">
        <v>564</v>
      </c>
      <c r="C500" s="6" t="s">
        <v>49</v>
      </c>
      <c r="D500" s="6" t="s">
        <v>22</v>
      </c>
      <c r="E500" s="6" t="s">
        <v>23</v>
      </c>
      <c r="F500" s="6">
        <v>5.0</v>
      </c>
      <c r="G500" s="6">
        <v>488.35</v>
      </c>
      <c r="H500" s="6">
        <v>2441.75</v>
      </c>
      <c r="I500" s="6" t="s">
        <v>38</v>
      </c>
      <c r="J500" s="6" t="s">
        <v>18</v>
      </c>
      <c r="L500" s="3"/>
      <c r="M500" s="3"/>
      <c r="O500" s="3"/>
      <c r="P500" s="3"/>
      <c r="R500" s="3"/>
      <c r="S500" s="3"/>
      <c r="T500" s="3"/>
      <c r="U500" s="3"/>
      <c r="V500" s="8" t="b">
        <f t="shared" ref="V500:X500" si="499">isnumber(F500)</f>
        <v>1</v>
      </c>
      <c r="W500" s="8" t="b">
        <f t="shared" si="499"/>
        <v>1</v>
      </c>
      <c r="X500" s="8" t="b">
        <f t="shared" si="499"/>
        <v>1</v>
      </c>
    </row>
    <row r="501">
      <c r="A501" s="5">
        <v>45536.0</v>
      </c>
      <c r="B501" s="6" t="s">
        <v>565</v>
      </c>
      <c r="C501" s="6" t="s">
        <v>73</v>
      </c>
      <c r="D501" s="6" t="s">
        <v>22</v>
      </c>
      <c r="E501" s="6" t="s">
        <v>23</v>
      </c>
      <c r="F501" s="6">
        <v>5.0</v>
      </c>
      <c r="G501" s="6">
        <v>203.46</v>
      </c>
      <c r="H501" s="6">
        <v>1017.3</v>
      </c>
      <c r="I501" s="6" t="s">
        <v>24</v>
      </c>
      <c r="J501" s="6" t="s">
        <v>18</v>
      </c>
      <c r="L501" s="3"/>
      <c r="M501" s="3"/>
      <c r="O501" s="3"/>
      <c r="P501" s="3"/>
      <c r="R501" s="3"/>
      <c r="S501" s="3"/>
      <c r="T501" s="3"/>
      <c r="U501" s="3"/>
      <c r="V501" s="8" t="b">
        <f t="shared" ref="V501:X501" si="500">isnumber(F501)</f>
        <v>1</v>
      </c>
      <c r="W501" s="8" t="b">
        <f t="shared" si="500"/>
        <v>1</v>
      </c>
      <c r="X501" s="8" t="b">
        <f t="shared" si="500"/>
        <v>1</v>
      </c>
    </row>
    <row r="502">
      <c r="L502" s="3"/>
      <c r="M502" s="3"/>
      <c r="O502" s="3"/>
      <c r="P502" s="3"/>
      <c r="R502" s="3"/>
      <c r="S502" s="3"/>
      <c r="T502" s="3"/>
      <c r="U502" s="3"/>
    </row>
    <row r="503">
      <c r="L503" s="3"/>
      <c r="M503" s="3"/>
      <c r="O503" s="3"/>
      <c r="P503" s="3"/>
      <c r="R503" s="3"/>
      <c r="S503" s="3"/>
      <c r="T503" s="3"/>
      <c r="U503" s="3"/>
    </row>
    <row r="504">
      <c r="L504" s="3"/>
      <c r="M504" s="3"/>
      <c r="O504" s="3"/>
      <c r="P504" s="3"/>
      <c r="R504" s="3"/>
      <c r="S504" s="3"/>
      <c r="T504" s="3"/>
      <c r="U504" s="3"/>
    </row>
    <row r="505">
      <c r="L505" s="3"/>
      <c r="M505" s="3"/>
      <c r="O505" s="3"/>
      <c r="P505" s="3"/>
      <c r="R505" s="3"/>
      <c r="S505" s="3"/>
      <c r="T505" s="3"/>
      <c r="U505" s="3"/>
    </row>
    <row r="506">
      <c r="L506" s="3"/>
      <c r="M506" s="3"/>
      <c r="O506" s="3"/>
      <c r="P506" s="3"/>
      <c r="R506" s="3"/>
      <c r="S506" s="3"/>
      <c r="T506" s="3"/>
      <c r="U506" s="3"/>
    </row>
    <row r="507">
      <c r="L507" s="3"/>
      <c r="M507" s="3"/>
      <c r="O507" s="3"/>
      <c r="P507" s="3"/>
      <c r="R507" s="3"/>
      <c r="S507" s="3"/>
      <c r="T507" s="3"/>
      <c r="U507" s="3"/>
    </row>
    <row r="508">
      <c r="L508" s="3"/>
      <c r="M508" s="3"/>
      <c r="O508" s="3"/>
      <c r="P508" s="3"/>
      <c r="R508" s="3"/>
      <c r="S508" s="3"/>
      <c r="T508" s="3"/>
      <c r="U508" s="3"/>
    </row>
    <row r="509">
      <c r="L509" s="3"/>
      <c r="M509" s="3"/>
      <c r="O509" s="3"/>
      <c r="P509" s="3"/>
      <c r="R509" s="3"/>
      <c r="S509" s="3"/>
      <c r="T509" s="3"/>
      <c r="U509" s="3"/>
    </row>
    <row r="510">
      <c r="L510" s="3"/>
      <c r="M510" s="3"/>
      <c r="O510" s="3"/>
      <c r="P510" s="3"/>
      <c r="R510" s="3"/>
      <c r="S510" s="3"/>
      <c r="T510" s="3"/>
      <c r="U510" s="3"/>
    </row>
    <row r="511">
      <c r="L511" s="3"/>
      <c r="M511" s="3"/>
      <c r="O511" s="3"/>
      <c r="P511" s="3"/>
      <c r="R511" s="3"/>
      <c r="S511" s="3"/>
      <c r="T511" s="3"/>
      <c r="U511" s="3"/>
    </row>
    <row r="512">
      <c r="L512" s="3"/>
      <c r="M512" s="3"/>
      <c r="O512" s="3"/>
      <c r="P512" s="3"/>
      <c r="R512" s="3"/>
      <c r="S512" s="3"/>
      <c r="T512" s="3"/>
      <c r="U512" s="3"/>
    </row>
    <row r="513">
      <c r="L513" s="3"/>
      <c r="M513" s="3"/>
      <c r="O513" s="3"/>
      <c r="P513" s="3"/>
      <c r="R513" s="3"/>
      <c r="S513" s="3"/>
      <c r="T513" s="3"/>
      <c r="U513" s="3"/>
    </row>
    <row r="514">
      <c r="L514" s="3"/>
      <c r="M514" s="3"/>
      <c r="O514" s="3"/>
      <c r="P514" s="3"/>
      <c r="R514" s="3"/>
      <c r="S514" s="3"/>
      <c r="T514" s="3"/>
      <c r="U514" s="3"/>
    </row>
    <row r="515">
      <c r="L515" s="3"/>
      <c r="M515" s="3"/>
      <c r="O515" s="3"/>
      <c r="P515" s="3"/>
      <c r="R515" s="3"/>
      <c r="S515" s="3"/>
      <c r="T515" s="3"/>
      <c r="U515" s="3"/>
    </row>
    <row r="516">
      <c r="L516" s="3"/>
      <c r="M516" s="3"/>
      <c r="O516" s="3"/>
      <c r="P516" s="3"/>
      <c r="R516" s="3"/>
      <c r="S516" s="3"/>
      <c r="T516" s="3"/>
      <c r="U516" s="3"/>
    </row>
    <row r="517">
      <c r="L517" s="3"/>
      <c r="M517" s="3"/>
      <c r="O517" s="3"/>
      <c r="P517" s="3"/>
      <c r="R517" s="3"/>
      <c r="S517" s="3"/>
      <c r="T517" s="3"/>
      <c r="U517" s="3"/>
    </row>
    <row r="518">
      <c r="L518" s="3"/>
      <c r="M518" s="3"/>
      <c r="O518" s="3"/>
      <c r="P518" s="3"/>
      <c r="R518" s="3"/>
      <c r="S518" s="3"/>
      <c r="T518" s="3"/>
      <c r="U518" s="3"/>
    </row>
    <row r="519">
      <c r="L519" s="3"/>
      <c r="M519" s="3"/>
      <c r="O519" s="3"/>
      <c r="P519" s="3"/>
      <c r="R519" s="3"/>
      <c r="S519" s="3"/>
      <c r="T519" s="3"/>
      <c r="U519" s="3"/>
    </row>
    <row r="520">
      <c r="L520" s="3"/>
      <c r="M520" s="3"/>
      <c r="O520" s="3"/>
      <c r="P520" s="3"/>
      <c r="R520" s="3"/>
      <c r="S520" s="3"/>
      <c r="T520" s="3"/>
      <c r="U520" s="3"/>
    </row>
    <row r="521">
      <c r="L521" s="3"/>
      <c r="M521" s="3"/>
      <c r="O521" s="3"/>
      <c r="P521" s="3"/>
      <c r="R521" s="3"/>
      <c r="S521" s="3"/>
      <c r="T521" s="3"/>
      <c r="U521" s="3"/>
    </row>
    <row r="522">
      <c r="L522" s="3"/>
      <c r="M522" s="3"/>
      <c r="O522" s="3"/>
      <c r="P522" s="3"/>
      <c r="R522" s="3"/>
      <c r="S522" s="3"/>
      <c r="T522" s="3"/>
      <c r="U522" s="3"/>
    </row>
    <row r="523">
      <c r="L523" s="3"/>
      <c r="M523" s="3"/>
      <c r="O523" s="3"/>
      <c r="P523" s="3"/>
      <c r="R523" s="3"/>
      <c r="S523" s="3"/>
      <c r="T523" s="3"/>
      <c r="U523" s="3"/>
    </row>
    <row r="524">
      <c r="L524" s="3"/>
      <c r="M524" s="3"/>
      <c r="O524" s="3"/>
      <c r="P524" s="3"/>
      <c r="R524" s="3"/>
      <c r="S524" s="3"/>
      <c r="T524" s="3"/>
      <c r="U524" s="3"/>
    </row>
    <row r="525">
      <c r="L525" s="3"/>
      <c r="M525" s="3"/>
      <c r="O525" s="3"/>
      <c r="P525" s="3"/>
      <c r="R525" s="3"/>
      <c r="S525" s="3"/>
      <c r="T525" s="3"/>
      <c r="U525" s="3"/>
    </row>
    <row r="526">
      <c r="L526" s="3"/>
      <c r="M526" s="3"/>
      <c r="O526" s="3"/>
      <c r="P526" s="3"/>
      <c r="R526" s="3"/>
      <c r="S526" s="3"/>
      <c r="T526" s="3"/>
      <c r="U526" s="3"/>
    </row>
    <row r="527">
      <c r="L527" s="3"/>
      <c r="M527" s="3"/>
      <c r="O527" s="3"/>
      <c r="P527" s="3"/>
      <c r="R527" s="3"/>
      <c r="S527" s="3"/>
      <c r="T527" s="3"/>
      <c r="U527" s="3"/>
    </row>
    <row r="528">
      <c r="L528" s="3"/>
      <c r="M528" s="3"/>
      <c r="O528" s="3"/>
      <c r="P528" s="3"/>
      <c r="R528" s="3"/>
      <c r="S528" s="3"/>
      <c r="T528" s="3"/>
      <c r="U528" s="3"/>
    </row>
    <row r="529">
      <c r="L529" s="3"/>
      <c r="M529" s="3"/>
      <c r="O529" s="3"/>
      <c r="P529" s="3"/>
      <c r="R529" s="3"/>
      <c r="S529" s="3"/>
      <c r="T529" s="3"/>
      <c r="U529" s="3"/>
    </row>
    <row r="530">
      <c r="L530" s="3"/>
      <c r="M530" s="3"/>
      <c r="O530" s="3"/>
      <c r="P530" s="3"/>
      <c r="R530" s="3"/>
      <c r="S530" s="3"/>
      <c r="T530" s="3"/>
      <c r="U530" s="3"/>
    </row>
    <row r="531">
      <c r="L531" s="3"/>
      <c r="M531" s="3"/>
      <c r="O531" s="3"/>
      <c r="P531" s="3"/>
      <c r="R531" s="3"/>
      <c r="S531" s="3"/>
      <c r="T531" s="3"/>
      <c r="U531" s="3"/>
    </row>
    <row r="532">
      <c r="L532" s="3"/>
      <c r="M532" s="3"/>
      <c r="O532" s="3"/>
      <c r="P532" s="3"/>
      <c r="R532" s="3"/>
      <c r="S532" s="3"/>
      <c r="T532" s="3"/>
      <c r="U532" s="3"/>
    </row>
    <row r="533">
      <c r="L533" s="3"/>
      <c r="M533" s="3"/>
      <c r="O533" s="3"/>
      <c r="P533" s="3"/>
      <c r="R533" s="3"/>
      <c r="S533" s="3"/>
      <c r="T533" s="3"/>
      <c r="U533" s="3"/>
    </row>
    <row r="534">
      <c r="L534" s="3"/>
      <c r="M534" s="3"/>
      <c r="O534" s="3"/>
      <c r="P534" s="3"/>
      <c r="R534" s="3"/>
      <c r="S534" s="3"/>
      <c r="T534" s="3"/>
      <c r="U534" s="3"/>
    </row>
    <row r="535">
      <c r="L535" s="3"/>
      <c r="M535" s="3"/>
      <c r="O535" s="3"/>
      <c r="P535" s="3"/>
      <c r="R535" s="3"/>
      <c r="S535" s="3"/>
      <c r="T535" s="3"/>
      <c r="U535" s="3"/>
    </row>
    <row r="536">
      <c r="L536" s="3"/>
      <c r="M536" s="3"/>
      <c r="O536" s="3"/>
      <c r="P536" s="3"/>
      <c r="R536" s="3"/>
      <c r="S536" s="3"/>
      <c r="T536" s="3"/>
      <c r="U536" s="3"/>
    </row>
    <row r="537">
      <c r="L537" s="3"/>
      <c r="M537" s="3"/>
      <c r="O537" s="3"/>
      <c r="P537" s="3"/>
      <c r="R537" s="3"/>
      <c r="S537" s="3"/>
      <c r="T537" s="3"/>
      <c r="U537" s="3"/>
    </row>
    <row r="538">
      <c r="L538" s="3"/>
      <c r="M538" s="3"/>
      <c r="O538" s="3"/>
      <c r="P538" s="3"/>
      <c r="R538" s="3"/>
      <c r="S538" s="3"/>
      <c r="T538" s="3"/>
      <c r="U538" s="3"/>
    </row>
    <row r="539">
      <c r="L539" s="3"/>
      <c r="M539" s="3"/>
      <c r="O539" s="3"/>
      <c r="P539" s="3"/>
      <c r="R539" s="3"/>
      <c r="S539" s="3"/>
      <c r="T539" s="3"/>
      <c r="U539" s="3"/>
    </row>
    <row r="540">
      <c r="L540" s="3"/>
      <c r="M540" s="3"/>
      <c r="O540" s="3"/>
      <c r="P540" s="3"/>
      <c r="R540" s="3"/>
      <c r="S540" s="3"/>
      <c r="T540" s="3"/>
      <c r="U540" s="3"/>
    </row>
    <row r="541">
      <c r="L541" s="3"/>
      <c r="M541" s="3"/>
      <c r="O541" s="3"/>
      <c r="P541" s="3"/>
      <c r="R541" s="3"/>
      <c r="S541" s="3"/>
      <c r="T541" s="3"/>
      <c r="U541" s="3"/>
    </row>
    <row r="542">
      <c r="L542" s="3"/>
      <c r="M542" s="3"/>
      <c r="O542" s="3"/>
      <c r="P542" s="3"/>
      <c r="R542" s="3"/>
      <c r="S542" s="3"/>
      <c r="T542" s="3"/>
      <c r="U542" s="3"/>
    </row>
    <row r="543">
      <c r="L543" s="3"/>
      <c r="M543" s="3"/>
      <c r="O543" s="3"/>
      <c r="P543" s="3"/>
      <c r="R543" s="3"/>
      <c r="S543" s="3"/>
      <c r="T543" s="3"/>
      <c r="U543" s="3"/>
    </row>
    <row r="544">
      <c r="L544" s="3"/>
      <c r="M544" s="3"/>
      <c r="O544" s="3"/>
      <c r="P544" s="3"/>
      <c r="R544" s="3"/>
      <c r="S544" s="3"/>
      <c r="T544" s="3"/>
      <c r="U544" s="3"/>
    </row>
    <row r="545">
      <c r="L545" s="3"/>
      <c r="M545" s="3"/>
      <c r="O545" s="3"/>
      <c r="P545" s="3"/>
      <c r="R545" s="3"/>
      <c r="S545" s="3"/>
      <c r="T545" s="3"/>
      <c r="U545" s="3"/>
    </row>
    <row r="546">
      <c r="L546" s="3"/>
      <c r="M546" s="3"/>
      <c r="O546" s="3"/>
      <c r="P546" s="3"/>
      <c r="R546" s="3"/>
      <c r="S546" s="3"/>
      <c r="T546" s="3"/>
      <c r="U546" s="3"/>
    </row>
    <row r="547">
      <c r="L547" s="3"/>
      <c r="M547" s="3"/>
      <c r="O547" s="3"/>
      <c r="P547" s="3"/>
      <c r="R547" s="3"/>
      <c r="S547" s="3"/>
      <c r="T547" s="3"/>
      <c r="U547" s="3"/>
    </row>
    <row r="548">
      <c r="L548" s="3"/>
      <c r="M548" s="3"/>
      <c r="O548" s="3"/>
      <c r="P548" s="3"/>
      <c r="R548" s="3"/>
      <c r="S548" s="3"/>
      <c r="T548" s="3"/>
      <c r="U548" s="3"/>
    </row>
    <row r="549">
      <c r="L549" s="3"/>
      <c r="M549" s="3"/>
      <c r="O549" s="3"/>
      <c r="P549" s="3"/>
      <c r="R549" s="3"/>
      <c r="S549" s="3"/>
      <c r="T549" s="3"/>
      <c r="U549" s="3"/>
    </row>
    <row r="550">
      <c r="L550" s="3"/>
      <c r="M550" s="3"/>
      <c r="O550" s="3"/>
      <c r="P550" s="3"/>
      <c r="R550" s="3"/>
      <c r="S550" s="3"/>
      <c r="T550" s="3"/>
      <c r="U550" s="3"/>
    </row>
    <row r="551">
      <c r="L551" s="3"/>
      <c r="M551" s="3"/>
      <c r="O551" s="3"/>
      <c r="P551" s="3"/>
      <c r="R551" s="3"/>
      <c r="S551" s="3"/>
      <c r="T551" s="3"/>
      <c r="U551" s="3"/>
    </row>
    <row r="552">
      <c r="L552" s="3"/>
      <c r="M552" s="3"/>
      <c r="O552" s="3"/>
      <c r="P552" s="3"/>
      <c r="R552" s="3"/>
      <c r="S552" s="3"/>
      <c r="T552" s="3"/>
      <c r="U552" s="3"/>
    </row>
    <row r="553">
      <c r="L553" s="3"/>
      <c r="M553" s="3"/>
      <c r="O553" s="3"/>
      <c r="P553" s="3"/>
      <c r="R553" s="3"/>
      <c r="S553" s="3"/>
      <c r="T553" s="3"/>
      <c r="U553" s="3"/>
    </row>
    <row r="554">
      <c r="L554" s="3"/>
      <c r="M554" s="3"/>
      <c r="O554" s="3"/>
      <c r="P554" s="3"/>
      <c r="R554" s="3"/>
      <c r="S554" s="3"/>
      <c r="T554" s="3"/>
      <c r="U554" s="3"/>
    </row>
    <row r="555">
      <c r="L555" s="3"/>
      <c r="M555" s="3"/>
      <c r="O555" s="3"/>
      <c r="P555" s="3"/>
      <c r="R555" s="3"/>
      <c r="S555" s="3"/>
      <c r="T555" s="3"/>
      <c r="U555" s="3"/>
    </row>
    <row r="556">
      <c r="L556" s="3"/>
      <c r="M556" s="3"/>
      <c r="O556" s="3"/>
      <c r="P556" s="3"/>
      <c r="R556" s="3"/>
      <c r="S556" s="3"/>
      <c r="T556" s="3"/>
      <c r="U556" s="3"/>
    </row>
    <row r="557">
      <c r="L557" s="3"/>
      <c r="M557" s="3"/>
      <c r="O557" s="3"/>
      <c r="P557" s="3"/>
      <c r="R557" s="3"/>
      <c r="S557" s="3"/>
      <c r="T557" s="3"/>
      <c r="U557" s="3"/>
    </row>
    <row r="558">
      <c r="L558" s="3"/>
      <c r="M558" s="3"/>
      <c r="O558" s="3"/>
      <c r="P558" s="3"/>
      <c r="R558" s="3"/>
      <c r="S558" s="3"/>
      <c r="T558" s="3"/>
      <c r="U558" s="3"/>
    </row>
    <row r="559">
      <c r="L559" s="3"/>
      <c r="M559" s="3"/>
      <c r="O559" s="3"/>
      <c r="P559" s="3"/>
      <c r="R559" s="3"/>
      <c r="S559" s="3"/>
      <c r="T559" s="3"/>
      <c r="U559" s="3"/>
    </row>
    <row r="560">
      <c r="L560" s="3"/>
      <c r="M560" s="3"/>
      <c r="O560" s="3"/>
      <c r="P560" s="3"/>
      <c r="R560" s="3"/>
      <c r="S560" s="3"/>
      <c r="T560" s="3"/>
      <c r="U560" s="3"/>
    </row>
    <row r="561">
      <c r="L561" s="3"/>
      <c r="M561" s="3"/>
      <c r="O561" s="3"/>
      <c r="P561" s="3"/>
      <c r="R561" s="3"/>
      <c r="S561" s="3"/>
      <c r="T561" s="3"/>
      <c r="U561" s="3"/>
    </row>
    <row r="562">
      <c r="L562" s="3"/>
      <c r="M562" s="3"/>
      <c r="O562" s="3"/>
      <c r="P562" s="3"/>
      <c r="R562" s="3"/>
      <c r="S562" s="3"/>
      <c r="T562" s="3"/>
      <c r="U562" s="3"/>
    </row>
    <row r="563">
      <c r="L563" s="3"/>
      <c r="M563" s="3"/>
      <c r="O563" s="3"/>
      <c r="P563" s="3"/>
      <c r="R563" s="3"/>
      <c r="S563" s="3"/>
      <c r="T563" s="3"/>
      <c r="U563" s="3"/>
    </row>
    <row r="564">
      <c r="L564" s="3"/>
      <c r="M564" s="3"/>
      <c r="O564" s="3"/>
      <c r="P564" s="3"/>
      <c r="R564" s="3"/>
      <c r="S564" s="3"/>
      <c r="T564" s="3"/>
      <c r="U564" s="3"/>
    </row>
    <row r="565">
      <c r="L565" s="3"/>
      <c r="M565" s="3"/>
      <c r="O565" s="3"/>
      <c r="P565" s="3"/>
      <c r="R565" s="3"/>
      <c r="S565" s="3"/>
      <c r="T565" s="3"/>
      <c r="U565" s="3"/>
    </row>
    <row r="566">
      <c r="L566" s="3"/>
      <c r="M566" s="3"/>
      <c r="O566" s="3"/>
      <c r="P566" s="3"/>
      <c r="R566" s="3"/>
      <c r="S566" s="3"/>
      <c r="T566" s="3"/>
      <c r="U566" s="3"/>
    </row>
    <row r="567">
      <c r="L567" s="3"/>
      <c r="M567" s="3"/>
      <c r="O567" s="3"/>
      <c r="P567" s="3"/>
      <c r="R567" s="3"/>
      <c r="S567" s="3"/>
      <c r="T567" s="3"/>
      <c r="U567" s="3"/>
    </row>
    <row r="568">
      <c r="L568" s="3"/>
      <c r="M568" s="3"/>
      <c r="O568" s="3"/>
      <c r="P568" s="3"/>
      <c r="R568" s="3"/>
      <c r="S568" s="3"/>
      <c r="T568" s="3"/>
      <c r="U568" s="3"/>
    </row>
    <row r="569">
      <c r="L569" s="3"/>
      <c r="M569" s="3"/>
      <c r="O569" s="3"/>
      <c r="P569" s="3"/>
      <c r="R569" s="3"/>
      <c r="S569" s="3"/>
      <c r="T569" s="3"/>
      <c r="U569" s="3"/>
    </row>
    <row r="570">
      <c r="L570" s="3"/>
      <c r="M570" s="3"/>
      <c r="O570" s="3"/>
      <c r="P570" s="3"/>
      <c r="R570" s="3"/>
      <c r="S570" s="3"/>
      <c r="T570" s="3"/>
      <c r="U570" s="3"/>
    </row>
    <row r="571">
      <c r="L571" s="3"/>
      <c r="M571" s="3"/>
      <c r="O571" s="3"/>
      <c r="P571" s="3"/>
      <c r="R571" s="3"/>
      <c r="S571" s="3"/>
      <c r="T571" s="3"/>
      <c r="U571" s="3"/>
    </row>
    <row r="572">
      <c r="L572" s="3"/>
      <c r="M572" s="3"/>
      <c r="O572" s="3"/>
      <c r="P572" s="3"/>
      <c r="R572" s="3"/>
      <c r="S572" s="3"/>
      <c r="T572" s="3"/>
      <c r="U572" s="3"/>
    </row>
    <row r="573">
      <c r="L573" s="3"/>
      <c r="M573" s="3"/>
      <c r="O573" s="3"/>
      <c r="P573" s="3"/>
      <c r="R573" s="3"/>
      <c r="S573" s="3"/>
      <c r="T573" s="3"/>
      <c r="U573" s="3"/>
    </row>
    <row r="574">
      <c r="L574" s="3"/>
      <c r="M574" s="3"/>
      <c r="O574" s="3"/>
      <c r="P574" s="3"/>
      <c r="R574" s="3"/>
      <c r="S574" s="3"/>
      <c r="T574" s="3"/>
      <c r="U574" s="3"/>
    </row>
    <row r="575">
      <c r="L575" s="3"/>
      <c r="M575" s="3"/>
      <c r="O575" s="3"/>
      <c r="P575" s="3"/>
      <c r="R575" s="3"/>
      <c r="S575" s="3"/>
      <c r="T575" s="3"/>
      <c r="U575" s="3"/>
    </row>
    <row r="576">
      <c r="L576" s="3"/>
      <c r="M576" s="3"/>
      <c r="O576" s="3"/>
      <c r="P576" s="3"/>
      <c r="R576" s="3"/>
      <c r="S576" s="3"/>
      <c r="T576" s="3"/>
      <c r="U576" s="3"/>
    </row>
    <row r="577">
      <c r="L577" s="3"/>
      <c r="M577" s="3"/>
      <c r="O577" s="3"/>
      <c r="P577" s="3"/>
      <c r="R577" s="3"/>
      <c r="S577" s="3"/>
      <c r="T577" s="3"/>
      <c r="U577" s="3"/>
    </row>
    <row r="578">
      <c r="L578" s="3"/>
      <c r="M578" s="3"/>
      <c r="O578" s="3"/>
      <c r="P578" s="3"/>
      <c r="R578" s="3"/>
      <c r="S578" s="3"/>
      <c r="T578" s="3"/>
      <c r="U578" s="3"/>
    </row>
    <row r="579">
      <c r="L579" s="3"/>
      <c r="M579" s="3"/>
      <c r="O579" s="3"/>
      <c r="P579" s="3"/>
      <c r="R579" s="3"/>
      <c r="S579" s="3"/>
      <c r="T579" s="3"/>
      <c r="U579" s="3"/>
    </row>
    <row r="580">
      <c r="L580" s="3"/>
      <c r="M580" s="3"/>
      <c r="O580" s="3"/>
      <c r="P580" s="3"/>
      <c r="R580" s="3"/>
      <c r="S580" s="3"/>
      <c r="T580" s="3"/>
      <c r="U580" s="3"/>
    </row>
    <row r="581">
      <c r="L581" s="3"/>
      <c r="M581" s="3"/>
      <c r="O581" s="3"/>
      <c r="P581" s="3"/>
      <c r="R581" s="3"/>
      <c r="S581" s="3"/>
      <c r="T581" s="3"/>
      <c r="U581" s="3"/>
    </row>
    <row r="582">
      <c r="L582" s="3"/>
      <c r="M582" s="3"/>
      <c r="O582" s="3"/>
      <c r="P582" s="3"/>
      <c r="R582" s="3"/>
      <c r="S582" s="3"/>
      <c r="T582" s="3"/>
      <c r="U582" s="3"/>
    </row>
    <row r="583">
      <c r="L583" s="3"/>
      <c r="M583" s="3"/>
      <c r="O583" s="3"/>
      <c r="P583" s="3"/>
      <c r="R583" s="3"/>
      <c r="S583" s="3"/>
      <c r="T583" s="3"/>
      <c r="U583" s="3"/>
    </row>
    <row r="584">
      <c r="L584" s="3"/>
      <c r="M584" s="3"/>
      <c r="O584" s="3"/>
      <c r="P584" s="3"/>
      <c r="R584" s="3"/>
      <c r="S584" s="3"/>
      <c r="T584" s="3"/>
      <c r="U584" s="3"/>
    </row>
    <row r="585">
      <c r="L585" s="3"/>
      <c r="M585" s="3"/>
      <c r="O585" s="3"/>
      <c r="P585" s="3"/>
      <c r="R585" s="3"/>
      <c r="S585" s="3"/>
      <c r="T585" s="3"/>
      <c r="U585" s="3"/>
    </row>
    <row r="586">
      <c r="L586" s="3"/>
      <c r="M586" s="3"/>
      <c r="O586" s="3"/>
      <c r="P586" s="3"/>
      <c r="R586" s="3"/>
      <c r="S586" s="3"/>
      <c r="T586" s="3"/>
      <c r="U586" s="3"/>
    </row>
    <row r="587">
      <c r="L587" s="3"/>
      <c r="M587" s="3"/>
      <c r="O587" s="3"/>
      <c r="P587" s="3"/>
      <c r="R587" s="3"/>
      <c r="S587" s="3"/>
      <c r="T587" s="3"/>
      <c r="U587" s="3"/>
    </row>
    <row r="588">
      <c r="L588" s="3"/>
      <c r="M588" s="3"/>
      <c r="O588" s="3"/>
      <c r="P588" s="3"/>
      <c r="R588" s="3"/>
      <c r="S588" s="3"/>
      <c r="T588" s="3"/>
      <c r="U588" s="3"/>
    </row>
    <row r="589">
      <c r="L589" s="3"/>
      <c r="M589" s="3"/>
      <c r="O589" s="3"/>
      <c r="P589" s="3"/>
      <c r="R589" s="3"/>
      <c r="S589" s="3"/>
      <c r="T589" s="3"/>
      <c r="U589" s="3"/>
    </row>
    <row r="590">
      <c r="L590" s="3"/>
      <c r="M590" s="3"/>
      <c r="O590" s="3"/>
      <c r="P590" s="3"/>
      <c r="R590" s="3"/>
      <c r="S590" s="3"/>
      <c r="T590" s="3"/>
      <c r="U590" s="3"/>
    </row>
    <row r="591">
      <c r="L591" s="3"/>
      <c r="M591" s="3"/>
      <c r="O591" s="3"/>
      <c r="P591" s="3"/>
      <c r="R591" s="3"/>
      <c r="S591" s="3"/>
      <c r="T591" s="3"/>
      <c r="U591" s="3"/>
    </row>
    <row r="592">
      <c r="L592" s="3"/>
      <c r="M592" s="3"/>
      <c r="O592" s="3"/>
      <c r="P592" s="3"/>
      <c r="R592" s="3"/>
      <c r="S592" s="3"/>
      <c r="T592" s="3"/>
      <c r="U592" s="3"/>
    </row>
    <row r="593">
      <c r="L593" s="3"/>
      <c r="M593" s="3"/>
      <c r="O593" s="3"/>
      <c r="P593" s="3"/>
      <c r="R593" s="3"/>
      <c r="S593" s="3"/>
      <c r="T593" s="3"/>
      <c r="U593" s="3"/>
    </row>
    <row r="594">
      <c r="L594" s="3"/>
      <c r="M594" s="3"/>
      <c r="O594" s="3"/>
      <c r="P594" s="3"/>
      <c r="R594" s="3"/>
      <c r="S594" s="3"/>
      <c r="T594" s="3"/>
      <c r="U594" s="3"/>
    </row>
    <row r="595">
      <c r="L595" s="3"/>
      <c r="M595" s="3"/>
      <c r="O595" s="3"/>
      <c r="P595" s="3"/>
      <c r="R595" s="3"/>
      <c r="S595" s="3"/>
      <c r="T595" s="3"/>
      <c r="U595" s="3"/>
    </row>
    <row r="596">
      <c r="L596" s="3"/>
      <c r="M596" s="3"/>
      <c r="O596" s="3"/>
      <c r="P596" s="3"/>
      <c r="R596" s="3"/>
      <c r="S596" s="3"/>
      <c r="T596" s="3"/>
      <c r="U596" s="3"/>
    </row>
    <row r="597">
      <c r="L597" s="3"/>
      <c r="M597" s="3"/>
      <c r="O597" s="3"/>
      <c r="P597" s="3"/>
      <c r="R597" s="3"/>
      <c r="S597" s="3"/>
      <c r="T597" s="3"/>
      <c r="U597" s="3"/>
    </row>
    <row r="598">
      <c r="L598" s="3"/>
      <c r="M598" s="3"/>
      <c r="O598" s="3"/>
      <c r="P598" s="3"/>
      <c r="R598" s="3"/>
      <c r="S598" s="3"/>
      <c r="T598" s="3"/>
      <c r="U598" s="3"/>
    </row>
    <row r="599">
      <c r="L599" s="3"/>
      <c r="M599" s="3"/>
      <c r="O599" s="3"/>
      <c r="P599" s="3"/>
      <c r="R599" s="3"/>
      <c r="S599" s="3"/>
      <c r="T599" s="3"/>
      <c r="U599" s="3"/>
    </row>
    <row r="600">
      <c r="L600" s="3"/>
      <c r="M600" s="3"/>
      <c r="O600" s="3"/>
      <c r="P600" s="3"/>
      <c r="R600" s="3"/>
      <c r="S600" s="3"/>
      <c r="T600" s="3"/>
      <c r="U600" s="3"/>
    </row>
    <row r="601">
      <c r="L601" s="3"/>
      <c r="M601" s="3"/>
      <c r="O601" s="3"/>
      <c r="P601" s="3"/>
      <c r="R601" s="3"/>
      <c r="S601" s="3"/>
      <c r="T601" s="3"/>
      <c r="U601" s="3"/>
    </row>
    <row r="602">
      <c r="L602" s="3"/>
      <c r="M602" s="3"/>
      <c r="O602" s="3"/>
      <c r="P602" s="3"/>
      <c r="R602" s="3"/>
      <c r="S602" s="3"/>
      <c r="T602" s="3"/>
      <c r="U602" s="3"/>
    </row>
    <row r="603">
      <c r="L603" s="3"/>
      <c r="M603" s="3"/>
      <c r="O603" s="3"/>
      <c r="P603" s="3"/>
      <c r="R603" s="3"/>
      <c r="S603" s="3"/>
      <c r="T603" s="3"/>
      <c r="U603" s="3"/>
    </row>
    <row r="604">
      <c r="L604" s="3"/>
      <c r="M604" s="3"/>
      <c r="O604" s="3"/>
      <c r="P604" s="3"/>
      <c r="R604" s="3"/>
      <c r="S604" s="3"/>
      <c r="T604" s="3"/>
      <c r="U604" s="3"/>
    </row>
    <row r="605">
      <c r="L605" s="3"/>
      <c r="M605" s="3"/>
      <c r="O605" s="3"/>
      <c r="P605" s="3"/>
      <c r="R605" s="3"/>
      <c r="S605" s="3"/>
      <c r="T605" s="3"/>
      <c r="U605" s="3"/>
    </row>
    <row r="606">
      <c r="L606" s="3"/>
      <c r="M606" s="3"/>
      <c r="O606" s="3"/>
      <c r="P606" s="3"/>
      <c r="R606" s="3"/>
      <c r="S606" s="3"/>
      <c r="T606" s="3"/>
      <c r="U606" s="3"/>
    </row>
    <row r="607">
      <c r="L607" s="3"/>
      <c r="M607" s="3"/>
      <c r="O607" s="3"/>
      <c r="P607" s="3"/>
      <c r="R607" s="3"/>
      <c r="S607" s="3"/>
      <c r="T607" s="3"/>
      <c r="U607" s="3"/>
    </row>
    <row r="608">
      <c r="L608" s="3"/>
      <c r="M608" s="3"/>
      <c r="O608" s="3"/>
      <c r="P608" s="3"/>
      <c r="R608" s="3"/>
      <c r="S608" s="3"/>
      <c r="T608" s="3"/>
      <c r="U608" s="3"/>
    </row>
    <row r="609">
      <c r="L609" s="3"/>
      <c r="M609" s="3"/>
      <c r="O609" s="3"/>
      <c r="P609" s="3"/>
      <c r="R609" s="3"/>
      <c r="S609" s="3"/>
      <c r="T609" s="3"/>
      <c r="U609" s="3"/>
    </row>
    <row r="610">
      <c r="L610" s="3"/>
      <c r="M610" s="3"/>
      <c r="O610" s="3"/>
      <c r="P610" s="3"/>
      <c r="R610" s="3"/>
      <c r="S610" s="3"/>
      <c r="T610" s="3"/>
      <c r="U610" s="3"/>
    </row>
    <row r="611">
      <c r="L611" s="3"/>
      <c r="M611" s="3"/>
      <c r="O611" s="3"/>
      <c r="P611" s="3"/>
      <c r="R611" s="3"/>
      <c r="S611" s="3"/>
      <c r="T611" s="3"/>
      <c r="U611" s="3"/>
    </row>
    <row r="612">
      <c r="L612" s="3"/>
      <c r="M612" s="3"/>
      <c r="O612" s="3"/>
      <c r="P612" s="3"/>
      <c r="R612" s="3"/>
      <c r="S612" s="3"/>
      <c r="T612" s="3"/>
      <c r="U612" s="3"/>
    </row>
    <row r="613">
      <c r="L613" s="3"/>
      <c r="M613" s="3"/>
      <c r="O613" s="3"/>
      <c r="P613" s="3"/>
      <c r="R613" s="3"/>
      <c r="S613" s="3"/>
      <c r="T613" s="3"/>
      <c r="U613" s="3"/>
    </row>
    <row r="614">
      <c r="L614" s="3"/>
      <c r="M614" s="3"/>
      <c r="O614" s="3"/>
      <c r="P614" s="3"/>
      <c r="R614" s="3"/>
      <c r="S614" s="3"/>
      <c r="T614" s="3"/>
      <c r="U614" s="3"/>
    </row>
    <row r="615">
      <c r="L615" s="3"/>
      <c r="M615" s="3"/>
      <c r="O615" s="3"/>
      <c r="P615" s="3"/>
      <c r="R615" s="3"/>
      <c r="S615" s="3"/>
      <c r="T615" s="3"/>
      <c r="U615" s="3"/>
    </row>
    <row r="616">
      <c r="L616" s="3"/>
      <c r="M616" s="3"/>
      <c r="O616" s="3"/>
      <c r="P616" s="3"/>
      <c r="R616" s="3"/>
      <c r="S616" s="3"/>
      <c r="T616" s="3"/>
      <c r="U616" s="3"/>
    </row>
    <row r="617">
      <c r="L617" s="3"/>
      <c r="M617" s="3"/>
      <c r="O617" s="3"/>
      <c r="P617" s="3"/>
      <c r="R617" s="3"/>
      <c r="S617" s="3"/>
      <c r="T617" s="3"/>
      <c r="U617" s="3"/>
    </row>
    <row r="618">
      <c r="L618" s="3"/>
      <c r="M618" s="3"/>
      <c r="O618" s="3"/>
      <c r="P618" s="3"/>
      <c r="R618" s="3"/>
      <c r="S618" s="3"/>
      <c r="T618" s="3"/>
      <c r="U618" s="3"/>
    </row>
    <row r="619">
      <c r="L619" s="3"/>
      <c r="M619" s="3"/>
      <c r="O619" s="3"/>
      <c r="P619" s="3"/>
      <c r="R619" s="3"/>
      <c r="S619" s="3"/>
      <c r="T619" s="3"/>
      <c r="U619" s="3"/>
    </row>
    <row r="620">
      <c r="L620" s="3"/>
      <c r="M620" s="3"/>
      <c r="O620" s="3"/>
      <c r="P620" s="3"/>
      <c r="R620" s="3"/>
      <c r="S620" s="3"/>
      <c r="T620" s="3"/>
      <c r="U620" s="3"/>
    </row>
    <row r="621">
      <c r="L621" s="3"/>
      <c r="M621" s="3"/>
      <c r="O621" s="3"/>
      <c r="P621" s="3"/>
      <c r="R621" s="3"/>
      <c r="S621" s="3"/>
      <c r="T621" s="3"/>
      <c r="U621" s="3"/>
    </row>
    <row r="622">
      <c r="L622" s="3"/>
      <c r="M622" s="3"/>
      <c r="O622" s="3"/>
      <c r="P622" s="3"/>
      <c r="R622" s="3"/>
      <c r="S622" s="3"/>
      <c r="T622" s="3"/>
      <c r="U622" s="3"/>
    </row>
    <row r="623">
      <c r="L623" s="3"/>
      <c r="M623" s="3"/>
      <c r="O623" s="3"/>
      <c r="P623" s="3"/>
      <c r="R623" s="3"/>
      <c r="S623" s="3"/>
      <c r="T623" s="3"/>
      <c r="U623" s="3"/>
    </row>
    <row r="624">
      <c r="L624" s="3"/>
      <c r="M624" s="3"/>
      <c r="O624" s="3"/>
      <c r="P624" s="3"/>
      <c r="R624" s="3"/>
      <c r="S624" s="3"/>
      <c r="T624" s="3"/>
      <c r="U624" s="3"/>
    </row>
    <row r="625">
      <c r="L625" s="3"/>
      <c r="M625" s="3"/>
      <c r="O625" s="3"/>
      <c r="P625" s="3"/>
      <c r="R625" s="3"/>
      <c r="S625" s="3"/>
      <c r="T625" s="3"/>
      <c r="U625" s="3"/>
    </row>
    <row r="626">
      <c r="L626" s="3"/>
      <c r="M626" s="3"/>
      <c r="O626" s="3"/>
      <c r="P626" s="3"/>
      <c r="R626" s="3"/>
      <c r="S626" s="3"/>
      <c r="T626" s="3"/>
      <c r="U626" s="3"/>
    </row>
    <row r="627">
      <c r="L627" s="3"/>
      <c r="M627" s="3"/>
      <c r="O627" s="3"/>
      <c r="P627" s="3"/>
      <c r="R627" s="3"/>
      <c r="S627" s="3"/>
      <c r="T627" s="3"/>
      <c r="U627" s="3"/>
    </row>
    <row r="628">
      <c r="L628" s="3"/>
      <c r="M628" s="3"/>
      <c r="O628" s="3"/>
      <c r="P628" s="3"/>
      <c r="R628" s="3"/>
      <c r="S628" s="3"/>
      <c r="T628" s="3"/>
      <c r="U628" s="3"/>
    </row>
    <row r="629">
      <c r="L629" s="3"/>
      <c r="M629" s="3"/>
      <c r="O629" s="3"/>
      <c r="P629" s="3"/>
      <c r="R629" s="3"/>
      <c r="S629" s="3"/>
      <c r="T629" s="3"/>
      <c r="U629" s="3"/>
    </row>
    <row r="630">
      <c r="L630" s="3"/>
      <c r="M630" s="3"/>
      <c r="O630" s="3"/>
      <c r="P630" s="3"/>
      <c r="R630" s="3"/>
      <c r="S630" s="3"/>
      <c r="T630" s="3"/>
      <c r="U630" s="3"/>
    </row>
    <row r="631">
      <c r="L631" s="3"/>
      <c r="M631" s="3"/>
      <c r="O631" s="3"/>
      <c r="P631" s="3"/>
      <c r="R631" s="3"/>
      <c r="S631" s="3"/>
      <c r="T631" s="3"/>
      <c r="U631" s="3"/>
    </row>
    <row r="632">
      <c r="L632" s="3"/>
      <c r="M632" s="3"/>
      <c r="O632" s="3"/>
      <c r="P632" s="3"/>
      <c r="R632" s="3"/>
      <c r="S632" s="3"/>
      <c r="T632" s="3"/>
      <c r="U632" s="3"/>
    </row>
    <row r="633">
      <c r="L633" s="3"/>
      <c r="M633" s="3"/>
      <c r="O633" s="3"/>
      <c r="P633" s="3"/>
      <c r="R633" s="3"/>
      <c r="S633" s="3"/>
      <c r="T633" s="3"/>
      <c r="U633" s="3"/>
    </row>
    <row r="634">
      <c r="L634" s="3"/>
      <c r="M634" s="3"/>
      <c r="O634" s="3"/>
      <c r="P634" s="3"/>
      <c r="R634" s="3"/>
      <c r="S634" s="3"/>
      <c r="T634" s="3"/>
      <c r="U634" s="3"/>
    </row>
    <row r="635">
      <c r="L635" s="3"/>
      <c r="M635" s="3"/>
      <c r="O635" s="3"/>
      <c r="P635" s="3"/>
      <c r="R635" s="3"/>
      <c r="S635" s="3"/>
      <c r="T635" s="3"/>
      <c r="U635" s="3"/>
    </row>
    <row r="636">
      <c r="L636" s="3"/>
      <c r="M636" s="3"/>
      <c r="O636" s="3"/>
      <c r="P636" s="3"/>
      <c r="R636" s="3"/>
      <c r="S636" s="3"/>
      <c r="T636" s="3"/>
      <c r="U636" s="3"/>
    </row>
    <row r="637">
      <c r="L637" s="3"/>
      <c r="M637" s="3"/>
      <c r="O637" s="3"/>
      <c r="P637" s="3"/>
      <c r="R637" s="3"/>
      <c r="S637" s="3"/>
      <c r="T637" s="3"/>
      <c r="U637" s="3"/>
    </row>
    <row r="638">
      <c r="L638" s="3"/>
      <c r="M638" s="3"/>
      <c r="O638" s="3"/>
      <c r="P638" s="3"/>
      <c r="R638" s="3"/>
      <c r="S638" s="3"/>
      <c r="T638" s="3"/>
      <c r="U638" s="3"/>
    </row>
    <row r="639">
      <c r="L639" s="3"/>
      <c r="M639" s="3"/>
      <c r="O639" s="3"/>
      <c r="P639" s="3"/>
      <c r="R639" s="3"/>
      <c r="S639" s="3"/>
      <c r="T639" s="3"/>
      <c r="U639" s="3"/>
    </row>
    <row r="640">
      <c r="L640" s="3"/>
      <c r="M640" s="3"/>
      <c r="O640" s="3"/>
      <c r="P640" s="3"/>
      <c r="R640" s="3"/>
      <c r="S640" s="3"/>
      <c r="T640" s="3"/>
      <c r="U640" s="3"/>
    </row>
    <row r="641">
      <c r="L641" s="3"/>
      <c r="M641" s="3"/>
      <c r="O641" s="3"/>
      <c r="P641" s="3"/>
      <c r="R641" s="3"/>
      <c r="S641" s="3"/>
      <c r="T641" s="3"/>
      <c r="U641" s="3"/>
    </row>
    <row r="642">
      <c r="L642" s="3"/>
      <c r="M642" s="3"/>
      <c r="O642" s="3"/>
      <c r="P642" s="3"/>
      <c r="R642" s="3"/>
      <c r="S642" s="3"/>
      <c r="T642" s="3"/>
      <c r="U642" s="3"/>
    </row>
    <row r="643">
      <c r="L643" s="3"/>
      <c r="M643" s="3"/>
      <c r="O643" s="3"/>
      <c r="P643" s="3"/>
      <c r="R643" s="3"/>
      <c r="S643" s="3"/>
      <c r="T643" s="3"/>
      <c r="U643" s="3"/>
    </row>
    <row r="644">
      <c r="L644" s="3"/>
      <c r="M644" s="3"/>
      <c r="O644" s="3"/>
      <c r="P644" s="3"/>
      <c r="R644" s="3"/>
      <c r="S644" s="3"/>
      <c r="T644" s="3"/>
      <c r="U644" s="3"/>
    </row>
    <row r="645">
      <c r="L645" s="3"/>
      <c r="M645" s="3"/>
      <c r="O645" s="3"/>
      <c r="P645" s="3"/>
      <c r="R645" s="3"/>
      <c r="S645" s="3"/>
      <c r="T645" s="3"/>
      <c r="U645" s="3"/>
    </row>
    <row r="646">
      <c r="L646" s="3"/>
      <c r="M646" s="3"/>
      <c r="O646" s="3"/>
      <c r="P646" s="3"/>
      <c r="R646" s="3"/>
      <c r="S646" s="3"/>
      <c r="T646" s="3"/>
      <c r="U646" s="3"/>
    </row>
    <row r="647">
      <c r="L647" s="3"/>
      <c r="M647" s="3"/>
      <c r="O647" s="3"/>
      <c r="P647" s="3"/>
      <c r="R647" s="3"/>
      <c r="S647" s="3"/>
      <c r="T647" s="3"/>
      <c r="U647" s="3"/>
    </row>
    <row r="648">
      <c r="L648" s="3"/>
      <c r="M648" s="3"/>
      <c r="O648" s="3"/>
      <c r="P648" s="3"/>
      <c r="R648" s="3"/>
      <c r="S648" s="3"/>
      <c r="T648" s="3"/>
      <c r="U648" s="3"/>
    </row>
    <row r="649">
      <c r="L649" s="3"/>
      <c r="M649" s="3"/>
      <c r="O649" s="3"/>
      <c r="P649" s="3"/>
      <c r="R649" s="3"/>
      <c r="S649" s="3"/>
      <c r="T649" s="3"/>
      <c r="U649" s="3"/>
    </row>
    <row r="650">
      <c r="L650" s="3"/>
      <c r="M650" s="3"/>
      <c r="O650" s="3"/>
      <c r="P650" s="3"/>
      <c r="R650" s="3"/>
      <c r="S650" s="3"/>
      <c r="T650" s="3"/>
      <c r="U650" s="3"/>
    </row>
    <row r="651">
      <c r="L651" s="3"/>
      <c r="M651" s="3"/>
      <c r="O651" s="3"/>
      <c r="P651" s="3"/>
      <c r="R651" s="3"/>
      <c r="S651" s="3"/>
      <c r="T651" s="3"/>
      <c r="U651" s="3"/>
    </row>
    <row r="652">
      <c r="L652" s="3"/>
      <c r="M652" s="3"/>
      <c r="O652" s="3"/>
      <c r="P652" s="3"/>
      <c r="R652" s="3"/>
      <c r="S652" s="3"/>
      <c r="T652" s="3"/>
      <c r="U652" s="3"/>
    </row>
    <row r="653">
      <c r="L653" s="3"/>
      <c r="M653" s="3"/>
      <c r="O653" s="3"/>
      <c r="P653" s="3"/>
      <c r="R653" s="3"/>
      <c r="S653" s="3"/>
      <c r="T653" s="3"/>
      <c r="U653" s="3"/>
    </row>
    <row r="654">
      <c r="L654" s="3"/>
      <c r="M654" s="3"/>
      <c r="O654" s="3"/>
      <c r="P654" s="3"/>
      <c r="R654" s="3"/>
      <c r="S654" s="3"/>
      <c r="T654" s="3"/>
      <c r="U654" s="3"/>
    </row>
    <row r="655">
      <c r="L655" s="3"/>
      <c r="M655" s="3"/>
      <c r="O655" s="3"/>
      <c r="P655" s="3"/>
      <c r="R655" s="3"/>
      <c r="S655" s="3"/>
      <c r="T655" s="3"/>
      <c r="U655" s="3"/>
    </row>
    <row r="656">
      <c r="L656" s="3"/>
      <c r="M656" s="3"/>
      <c r="O656" s="3"/>
      <c r="P656" s="3"/>
      <c r="R656" s="3"/>
      <c r="S656" s="3"/>
      <c r="T656" s="3"/>
      <c r="U656" s="3"/>
    </row>
    <row r="657">
      <c r="L657" s="3"/>
      <c r="M657" s="3"/>
      <c r="O657" s="3"/>
      <c r="P657" s="3"/>
      <c r="R657" s="3"/>
      <c r="S657" s="3"/>
      <c r="T657" s="3"/>
      <c r="U657" s="3"/>
    </row>
    <row r="658">
      <c r="L658" s="3"/>
      <c r="M658" s="3"/>
      <c r="O658" s="3"/>
      <c r="P658" s="3"/>
      <c r="R658" s="3"/>
      <c r="S658" s="3"/>
      <c r="T658" s="3"/>
      <c r="U658" s="3"/>
    </row>
    <row r="659">
      <c r="L659" s="3"/>
      <c r="M659" s="3"/>
      <c r="O659" s="3"/>
      <c r="P659" s="3"/>
      <c r="R659" s="3"/>
      <c r="S659" s="3"/>
      <c r="T659" s="3"/>
      <c r="U659" s="3"/>
    </row>
    <row r="660">
      <c r="L660" s="3"/>
      <c r="M660" s="3"/>
      <c r="O660" s="3"/>
      <c r="P660" s="3"/>
      <c r="R660" s="3"/>
      <c r="S660" s="3"/>
      <c r="T660" s="3"/>
      <c r="U660" s="3"/>
    </row>
    <row r="661">
      <c r="L661" s="3"/>
      <c r="M661" s="3"/>
      <c r="O661" s="3"/>
      <c r="P661" s="3"/>
      <c r="R661" s="3"/>
      <c r="S661" s="3"/>
      <c r="T661" s="3"/>
      <c r="U661" s="3"/>
    </row>
    <row r="662">
      <c r="L662" s="3"/>
      <c r="M662" s="3"/>
      <c r="O662" s="3"/>
      <c r="P662" s="3"/>
      <c r="R662" s="3"/>
      <c r="S662" s="3"/>
      <c r="T662" s="3"/>
      <c r="U662" s="3"/>
    </row>
    <row r="663">
      <c r="L663" s="3"/>
      <c r="M663" s="3"/>
      <c r="O663" s="3"/>
      <c r="P663" s="3"/>
      <c r="R663" s="3"/>
      <c r="S663" s="3"/>
      <c r="T663" s="3"/>
      <c r="U663" s="3"/>
    </row>
    <row r="664">
      <c r="L664" s="3"/>
      <c r="M664" s="3"/>
      <c r="O664" s="3"/>
      <c r="P664" s="3"/>
      <c r="R664" s="3"/>
      <c r="S664" s="3"/>
      <c r="T664" s="3"/>
      <c r="U664" s="3"/>
    </row>
    <row r="665">
      <c r="L665" s="3"/>
      <c r="M665" s="3"/>
      <c r="O665" s="3"/>
      <c r="P665" s="3"/>
      <c r="R665" s="3"/>
      <c r="S665" s="3"/>
      <c r="T665" s="3"/>
      <c r="U665" s="3"/>
    </row>
    <row r="666">
      <c r="L666" s="3"/>
      <c r="M666" s="3"/>
      <c r="O666" s="3"/>
      <c r="P666" s="3"/>
      <c r="R666" s="3"/>
      <c r="S666" s="3"/>
      <c r="T666" s="3"/>
      <c r="U666" s="3"/>
    </row>
    <row r="667">
      <c r="L667" s="3"/>
      <c r="M667" s="3"/>
      <c r="O667" s="3"/>
      <c r="P667" s="3"/>
      <c r="R667" s="3"/>
      <c r="S667" s="3"/>
      <c r="T667" s="3"/>
      <c r="U667" s="3"/>
    </row>
    <row r="668">
      <c r="L668" s="3"/>
      <c r="M668" s="3"/>
      <c r="O668" s="3"/>
      <c r="P668" s="3"/>
      <c r="R668" s="3"/>
      <c r="S668" s="3"/>
      <c r="T668" s="3"/>
      <c r="U668" s="3"/>
    </row>
    <row r="669">
      <c r="L669" s="3"/>
      <c r="M669" s="3"/>
      <c r="O669" s="3"/>
      <c r="P669" s="3"/>
      <c r="R669" s="3"/>
      <c r="S669" s="3"/>
      <c r="T669" s="3"/>
      <c r="U669" s="3"/>
    </row>
    <row r="670">
      <c r="L670" s="3"/>
      <c r="M670" s="3"/>
      <c r="O670" s="3"/>
      <c r="P670" s="3"/>
      <c r="R670" s="3"/>
      <c r="S670" s="3"/>
      <c r="T670" s="3"/>
      <c r="U670" s="3"/>
    </row>
    <row r="671">
      <c r="L671" s="3"/>
      <c r="M671" s="3"/>
      <c r="O671" s="3"/>
      <c r="P671" s="3"/>
      <c r="R671" s="3"/>
      <c r="S671" s="3"/>
      <c r="T671" s="3"/>
      <c r="U671" s="3"/>
    </row>
    <row r="672">
      <c r="L672" s="3"/>
      <c r="M672" s="3"/>
      <c r="O672" s="3"/>
      <c r="P672" s="3"/>
      <c r="R672" s="3"/>
      <c r="S672" s="3"/>
      <c r="T672" s="3"/>
      <c r="U672" s="3"/>
    </row>
    <row r="673">
      <c r="L673" s="3"/>
      <c r="M673" s="3"/>
      <c r="O673" s="3"/>
      <c r="P673" s="3"/>
      <c r="R673" s="3"/>
      <c r="S673" s="3"/>
      <c r="T673" s="3"/>
      <c r="U673" s="3"/>
    </row>
    <row r="674">
      <c r="L674" s="3"/>
      <c r="M674" s="3"/>
      <c r="O674" s="3"/>
      <c r="P674" s="3"/>
      <c r="R674" s="3"/>
      <c r="S674" s="3"/>
      <c r="T674" s="3"/>
      <c r="U674" s="3"/>
    </row>
    <row r="675">
      <c r="L675" s="3"/>
      <c r="M675" s="3"/>
      <c r="O675" s="3"/>
      <c r="P675" s="3"/>
      <c r="R675" s="3"/>
      <c r="S675" s="3"/>
      <c r="T675" s="3"/>
      <c r="U675" s="3"/>
    </row>
    <row r="676">
      <c r="L676" s="3"/>
      <c r="M676" s="3"/>
      <c r="O676" s="3"/>
      <c r="P676" s="3"/>
      <c r="R676" s="3"/>
      <c r="S676" s="3"/>
      <c r="T676" s="3"/>
      <c r="U676" s="3"/>
    </row>
    <row r="677">
      <c r="L677" s="3"/>
      <c r="M677" s="3"/>
      <c r="O677" s="3"/>
      <c r="P677" s="3"/>
      <c r="R677" s="3"/>
      <c r="S677" s="3"/>
      <c r="T677" s="3"/>
      <c r="U677" s="3"/>
    </row>
    <row r="678">
      <c r="L678" s="3"/>
      <c r="M678" s="3"/>
      <c r="O678" s="3"/>
      <c r="P678" s="3"/>
      <c r="R678" s="3"/>
      <c r="S678" s="3"/>
      <c r="T678" s="3"/>
      <c r="U678" s="3"/>
    </row>
    <row r="679">
      <c r="L679" s="3"/>
      <c r="M679" s="3"/>
      <c r="O679" s="3"/>
      <c r="P679" s="3"/>
      <c r="R679" s="3"/>
      <c r="S679" s="3"/>
      <c r="T679" s="3"/>
      <c r="U679" s="3"/>
    </row>
    <row r="680">
      <c r="L680" s="3"/>
      <c r="M680" s="3"/>
      <c r="O680" s="3"/>
      <c r="P680" s="3"/>
      <c r="R680" s="3"/>
      <c r="S680" s="3"/>
      <c r="T680" s="3"/>
      <c r="U680" s="3"/>
    </row>
    <row r="681">
      <c r="L681" s="3"/>
      <c r="M681" s="3"/>
      <c r="O681" s="3"/>
      <c r="P681" s="3"/>
      <c r="R681" s="3"/>
      <c r="S681" s="3"/>
      <c r="T681" s="3"/>
      <c r="U681" s="3"/>
    </row>
    <row r="682">
      <c r="L682" s="3"/>
      <c r="M682" s="3"/>
      <c r="O682" s="3"/>
      <c r="P682" s="3"/>
      <c r="R682" s="3"/>
      <c r="S682" s="3"/>
      <c r="T682" s="3"/>
      <c r="U682" s="3"/>
    </row>
    <row r="683">
      <c r="L683" s="3"/>
      <c r="M683" s="3"/>
      <c r="O683" s="3"/>
      <c r="P683" s="3"/>
      <c r="R683" s="3"/>
      <c r="S683" s="3"/>
      <c r="T683" s="3"/>
      <c r="U683" s="3"/>
    </row>
    <row r="684">
      <c r="L684" s="3"/>
      <c r="M684" s="3"/>
      <c r="O684" s="3"/>
      <c r="P684" s="3"/>
      <c r="R684" s="3"/>
      <c r="S684" s="3"/>
      <c r="T684" s="3"/>
      <c r="U684" s="3"/>
    </row>
    <row r="685">
      <c r="L685" s="3"/>
      <c r="M685" s="3"/>
      <c r="O685" s="3"/>
      <c r="P685" s="3"/>
      <c r="R685" s="3"/>
      <c r="S685" s="3"/>
      <c r="T685" s="3"/>
      <c r="U685" s="3"/>
    </row>
    <row r="686">
      <c r="L686" s="3"/>
      <c r="M686" s="3"/>
      <c r="O686" s="3"/>
      <c r="P686" s="3"/>
      <c r="R686" s="3"/>
      <c r="S686" s="3"/>
      <c r="T686" s="3"/>
      <c r="U686" s="3"/>
    </row>
    <row r="687">
      <c r="L687" s="3"/>
      <c r="M687" s="3"/>
      <c r="O687" s="3"/>
      <c r="P687" s="3"/>
      <c r="R687" s="3"/>
      <c r="S687" s="3"/>
      <c r="T687" s="3"/>
      <c r="U687" s="3"/>
    </row>
    <row r="688">
      <c r="L688" s="3"/>
      <c r="M688" s="3"/>
      <c r="O688" s="3"/>
      <c r="P688" s="3"/>
      <c r="R688" s="3"/>
      <c r="S688" s="3"/>
      <c r="T688" s="3"/>
      <c r="U688" s="3"/>
    </row>
    <row r="689">
      <c r="L689" s="3"/>
      <c r="M689" s="3"/>
      <c r="O689" s="3"/>
      <c r="P689" s="3"/>
      <c r="R689" s="3"/>
      <c r="S689" s="3"/>
      <c r="T689" s="3"/>
      <c r="U689" s="3"/>
    </row>
    <row r="690">
      <c r="L690" s="3"/>
      <c r="M690" s="3"/>
      <c r="O690" s="3"/>
      <c r="P690" s="3"/>
      <c r="R690" s="3"/>
      <c r="S690" s="3"/>
      <c r="T690" s="3"/>
      <c r="U690" s="3"/>
    </row>
    <row r="691">
      <c r="L691" s="3"/>
      <c r="M691" s="3"/>
      <c r="O691" s="3"/>
      <c r="P691" s="3"/>
      <c r="R691" s="3"/>
      <c r="S691" s="3"/>
      <c r="T691" s="3"/>
      <c r="U691" s="3"/>
    </row>
    <row r="692">
      <c r="L692" s="3"/>
      <c r="M692" s="3"/>
      <c r="O692" s="3"/>
      <c r="P692" s="3"/>
      <c r="R692" s="3"/>
      <c r="S692" s="3"/>
      <c r="T692" s="3"/>
      <c r="U692" s="3"/>
    </row>
    <row r="693">
      <c r="L693" s="3"/>
      <c r="M693" s="3"/>
      <c r="O693" s="3"/>
      <c r="P693" s="3"/>
      <c r="R693" s="3"/>
      <c r="S693" s="3"/>
      <c r="T693" s="3"/>
      <c r="U693" s="3"/>
    </row>
    <row r="694">
      <c r="L694" s="3"/>
      <c r="M694" s="3"/>
      <c r="O694" s="3"/>
      <c r="P694" s="3"/>
      <c r="R694" s="3"/>
      <c r="S694" s="3"/>
      <c r="T694" s="3"/>
      <c r="U694" s="3"/>
    </row>
    <row r="695">
      <c r="L695" s="3"/>
      <c r="M695" s="3"/>
      <c r="O695" s="3"/>
      <c r="P695" s="3"/>
      <c r="R695" s="3"/>
      <c r="S695" s="3"/>
      <c r="T695" s="3"/>
      <c r="U695" s="3"/>
    </row>
    <row r="696">
      <c r="L696" s="3"/>
      <c r="M696" s="3"/>
      <c r="O696" s="3"/>
      <c r="P696" s="3"/>
      <c r="R696" s="3"/>
      <c r="S696" s="3"/>
      <c r="T696" s="3"/>
      <c r="U696" s="3"/>
    </row>
    <row r="697">
      <c r="L697" s="3"/>
      <c r="M697" s="3"/>
      <c r="O697" s="3"/>
      <c r="P697" s="3"/>
      <c r="R697" s="3"/>
      <c r="S697" s="3"/>
      <c r="T697" s="3"/>
      <c r="U697" s="3"/>
    </row>
    <row r="698">
      <c r="L698" s="3"/>
      <c r="M698" s="3"/>
      <c r="O698" s="3"/>
      <c r="P698" s="3"/>
      <c r="R698" s="3"/>
      <c r="S698" s="3"/>
      <c r="T698" s="3"/>
      <c r="U698" s="3"/>
    </row>
    <row r="699">
      <c r="L699" s="3"/>
      <c r="M699" s="3"/>
      <c r="O699" s="3"/>
      <c r="P699" s="3"/>
      <c r="R699" s="3"/>
      <c r="S699" s="3"/>
      <c r="T699" s="3"/>
      <c r="U699" s="3"/>
    </row>
    <row r="700">
      <c r="L700" s="3"/>
      <c r="M700" s="3"/>
      <c r="O700" s="3"/>
      <c r="P700" s="3"/>
      <c r="R700" s="3"/>
      <c r="S700" s="3"/>
      <c r="T700" s="3"/>
      <c r="U700" s="3"/>
    </row>
    <row r="701">
      <c r="L701" s="3"/>
      <c r="M701" s="3"/>
      <c r="O701" s="3"/>
      <c r="P701" s="3"/>
      <c r="R701" s="3"/>
      <c r="S701" s="3"/>
      <c r="T701" s="3"/>
      <c r="U701" s="3"/>
    </row>
    <row r="702">
      <c r="L702" s="3"/>
      <c r="M702" s="3"/>
      <c r="O702" s="3"/>
      <c r="P702" s="3"/>
      <c r="R702" s="3"/>
      <c r="S702" s="3"/>
      <c r="T702" s="3"/>
      <c r="U702" s="3"/>
    </row>
    <row r="703">
      <c r="L703" s="3"/>
      <c r="M703" s="3"/>
      <c r="O703" s="3"/>
      <c r="P703" s="3"/>
      <c r="R703" s="3"/>
      <c r="S703" s="3"/>
      <c r="T703" s="3"/>
      <c r="U703" s="3"/>
    </row>
    <row r="704">
      <c r="L704" s="3"/>
      <c r="M704" s="3"/>
      <c r="O704" s="3"/>
      <c r="P704" s="3"/>
      <c r="R704" s="3"/>
      <c r="S704" s="3"/>
      <c r="T704" s="3"/>
      <c r="U704" s="3"/>
    </row>
    <row r="705">
      <c r="L705" s="3"/>
      <c r="M705" s="3"/>
      <c r="O705" s="3"/>
      <c r="P705" s="3"/>
      <c r="R705" s="3"/>
      <c r="S705" s="3"/>
      <c r="T705" s="3"/>
      <c r="U705" s="3"/>
    </row>
    <row r="706">
      <c r="L706" s="3"/>
      <c r="M706" s="3"/>
      <c r="O706" s="3"/>
      <c r="P706" s="3"/>
      <c r="R706" s="3"/>
      <c r="S706" s="3"/>
      <c r="T706" s="3"/>
      <c r="U706" s="3"/>
    </row>
    <row r="707">
      <c r="L707" s="3"/>
      <c r="M707" s="3"/>
      <c r="O707" s="3"/>
      <c r="P707" s="3"/>
      <c r="R707" s="3"/>
      <c r="S707" s="3"/>
      <c r="T707" s="3"/>
      <c r="U707" s="3"/>
    </row>
    <row r="708">
      <c r="L708" s="3"/>
      <c r="M708" s="3"/>
      <c r="O708" s="3"/>
      <c r="P708" s="3"/>
      <c r="R708" s="3"/>
      <c r="S708" s="3"/>
      <c r="T708" s="3"/>
      <c r="U708" s="3"/>
    </row>
    <row r="709">
      <c r="L709" s="3"/>
      <c r="M709" s="3"/>
      <c r="O709" s="3"/>
      <c r="P709" s="3"/>
      <c r="R709" s="3"/>
      <c r="S709" s="3"/>
      <c r="T709" s="3"/>
      <c r="U709" s="3"/>
    </row>
    <row r="710">
      <c r="L710" s="3"/>
      <c r="M710" s="3"/>
      <c r="O710" s="3"/>
      <c r="P710" s="3"/>
      <c r="R710" s="3"/>
      <c r="S710" s="3"/>
      <c r="T710" s="3"/>
      <c r="U710" s="3"/>
    </row>
    <row r="711">
      <c r="L711" s="3"/>
      <c r="M711" s="3"/>
      <c r="O711" s="3"/>
      <c r="P711" s="3"/>
      <c r="R711" s="3"/>
      <c r="S711" s="3"/>
      <c r="T711" s="3"/>
      <c r="U711" s="3"/>
    </row>
    <row r="712">
      <c r="L712" s="3"/>
      <c r="M712" s="3"/>
      <c r="O712" s="3"/>
      <c r="P712" s="3"/>
      <c r="R712" s="3"/>
      <c r="S712" s="3"/>
      <c r="T712" s="3"/>
      <c r="U712" s="3"/>
    </row>
    <row r="713">
      <c r="L713" s="3"/>
      <c r="M713" s="3"/>
      <c r="O713" s="3"/>
      <c r="P713" s="3"/>
      <c r="R713" s="3"/>
      <c r="S713" s="3"/>
      <c r="T713" s="3"/>
      <c r="U713" s="3"/>
    </row>
    <row r="714">
      <c r="L714" s="3"/>
      <c r="M714" s="3"/>
      <c r="O714" s="3"/>
      <c r="P714" s="3"/>
      <c r="R714" s="3"/>
      <c r="S714" s="3"/>
      <c r="T714" s="3"/>
      <c r="U714" s="3"/>
    </row>
    <row r="715">
      <c r="L715" s="3"/>
      <c r="M715" s="3"/>
      <c r="O715" s="3"/>
      <c r="P715" s="3"/>
      <c r="R715" s="3"/>
      <c r="S715" s="3"/>
      <c r="T715" s="3"/>
      <c r="U715" s="3"/>
    </row>
    <row r="716">
      <c r="L716" s="3"/>
      <c r="M716" s="3"/>
      <c r="O716" s="3"/>
      <c r="P716" s="3"/>
      <c r="R716" s="3"/>
      <c r="S716" s="3"/>
      <c r="T716" s="3"/>
      <c r="U716" s="3"/>
    </row>
    <row r="717">
      <c r="L717" s="3"/>
      <c r="M717" s="3"/>
      <c r="O717" s="3"/>
      <c r="P717" s="3"/>
      <c r="R717" s="3"/>
      <c r="S717" s="3"/>
      <c r="T717" s="3"/>
      <c r="U717" s="3"/>
    </row>
    <row r="718">
      <c r="L718" s="3"/>
      <c r="M718" s="3"/>
      <c r="O718" s="3"/>
      <c r="P718" s="3"/>
      <c r="R718" s="3"/>
      <c r="S718" s="3"/>
      <c r="T718" s="3"/>
      <c r="U718" s="3"/>
    </row>
    <row r="719">
      <c r="L719" s="3"/>
      <c r="M719" s="3"/>
      <c r="O719" s="3"/>
      <c r="P719" s="3"/>
      <c r="R719" s="3"/>
      <c r="S719" s="3"/>
      <c r="T719" s="3"/>
      <c r="U719" s="3"/>
    </row>
    <row r="720">
      <c r="L720" s="3"/>
      <c r="M720" s="3"/>
      <c r="O720" s="3"/>
      <c r="P720" s="3"/>
      <c r="R720" s="3"/>
      <c r="S720" s="3"/>
      <c r="T720" s="3"/>
      <c r="U720" s="3"/>
    </row>
    <row r="721">
      <c r="L721" s="3"/>
      <c r="M721" s="3"/>
      <c r="O721" s="3"/>
      <c r="P721" s="3"/>
      <c r="R721" s="3"/>
      <c r="S721" s="3"/>
      <c r="T721" s="3"/>
      <c r="U721" s="3"/>
    </row>
    <row r="722">
      <c r="L722" s="3"/>
      <c r="M722" s="3"/>
      <c r="O722" s="3"/>
      <c r="P722" s="3"/>
      <c r="R722" s="3"/>
      <c r="S722" s="3"/>
      <c r="T722" s="3"/>
      <c r="U722" s="3"/>
    </row>
    <row r="723">
      <c r="L723" s="3"/>
      <c r="M723" s="3"/>
      <c r="O723" s="3"/>
      <c r="P723" s="3"/>
      <c r="R723" s="3"/>
      <c r="S723" s="3"/>
      <c r="T723" s="3"/>
      <c r="U723" s="3"/>
    </row>
    <row r="724">
      <c r="L724" s="3"/>
      <c r="M724" s="3"/>
      <c r="O724" s="3"/>
      <c r="P724" s="3"/>
      <c r="R724" s="3"/>
      <c r="S724" s="3"/>
      <c r="T724" s="3"/>
      <c r="U724" s="3"/>
    </row>
    <row r="725">
      <c r="L725" s="3"/>
      <c r="M725" s="3"/>
      <c r="O725" s="3"/>
      <c r="P725" s="3"/>
      <c r="R725" s="3"/>
      <c r="S725" s="3"/>
      <c r="T725" s="3"/>
      <c r="U725" s="3"/>
    </row>
    <row r="726">
      <c r="L726" s="3"/>
      <c r="M726" s="3"/>
      <c r="O726" s="3"/>
      <c r="P726" s="3"/>
      <c r="R726" s="3"/>
      <c r="S726" s="3"/>
      <c r="T726" s="3"/>
      <c r="U726" s="3"/>
    </row>
    <row r="727">
      <c r="L727" s="3"/>
      <c r="M727" s="3"/>
      <c r="O727" s="3"/>
      <c r="P727" s="3"/>
      <c r="R727" s="3"/>
      <c r="S727" s="3"/>
      <c r="T727" s="3"/>
      <c r="U727" s="3"/>
    </row>
    <row r="728">
      <c r="L728" s="3"/>
      <c r="M728" s="3"/>
      <c r="O728" s="3"/>
      <c r="P728" s="3"/>
      <c r="R728" s="3"/>
      <c r="S728" s="3"/>
      <c r="T728" s="3"/>
      <c r="U728" s="3"/>
    </row>
    <row r="729">
      <c r="L729" s="3"/>
      <c r="M729" s="3"/>
      <c r="O729" s="3"/>
      <c r="P729" s="3"/>
      <c r="R729" s="3"/>
      <c r="S729" s="3"/>
      <c r="T729" s="3"/>
      <c r="U729" s="3"/>
    </row>
    <row r="730">
      <c r="L730" s="3"/>
      <c r="M730" s="3"/>
      <c r="O730" s="3"/>
      <c r="P730" s="3"/>
      <c r="R730" s="3"/>
      <c r="S730" s="3"/>
      <c r="T730" s="3"/>
      <c r="U730" s="3"/>
    </row>
    <row r="731">
      <c r="L731" s="3"/>
      <c r="M731" s="3"/>
      <c r="O731" s="3"/>
      <c r="P731" s="3"/>
      <c r="R731" s="3"/>
      <c r="S731" s="3"/>
      <c r="T731" s="3"/>
      <c r="U731" s="3"/>
    </row>
    <row r="732">
      <c r="L732" s="3"/>
      <c r="M732" s="3"/>
      <c r="O732" s="3"/>
      <c r="P732" s="3"/>
      <c r="R732" s="3"/>
      <c r="S732" s="3"/>
      <c r="T732" s="3"/>
      <c r="U732" s="3"/>
    </row>
    <row r="733">
      <c r="L733" s="3"/>
      <c r="M733" s="3"/>
      <c r="O733" s="3"/>
      <c r="P733" s="3"/>
      <c r="R733" s="3"/>
      <c r="S733" s="3"/>
      <c r="T733" s="3"/>
      <c r="U733" s="3"/>
    </row>
    <row r="734">
      <c r="L734" s="3"/>
      <c r="M734" s="3"/>
      <c r="O734" s="3"/>
      <c r="P734" s="3"/>
      <c r="R734" s="3"/>
      <c r="S734" s="3"/>
      <c r="T734" s="3"/>
      <c r="U734" s="3"/>
    </row>
    <row r="735">
      <c r="L735" s="3"/>
      <c r="M735" s="3"/>
      <c r="O735" s="3"/>
      <c r="P735" s="3"/>
      <c r="R735" s="3"/>
      <c r="S735" s="3"/>
      <c r="T735" s="3"/>
      <c r="U735" s="3"/>
    </row>
    <row r="736">
      <c r="L736" s="3"/>
      <c r="M736" s="3"/>
      <c r="O736" s="3"/>
      <c r="P736" s="3"/>
      <c r="R736" s="3"/>
      <c r="S736" s="3"/>
      <c r="T736" s="3"/>
      <c r="U736" s="3"/>
    </row>
    <row r="737">
      <c r="L737" s="3"/>
      <c r="M737" s="3"/>
      <c r="O737" s="3"/>
      <c r="P737" s="3"/>
      <c r="R737" s="3"/>
      <c r="S737" s="3"/>
      <c r="T737" s="3"/>
      <c r="U737" s="3"/>
    </row>
    <row r="738">
      <c r="L738" s="3"/>
      <c r="M738" s="3"/>
      <c r="O738" s="3"/>
      <c r="P738" s="3"/>
      <c r="R738" s="3"/>
      <c r="S738" s="3"/>
      <c r="T738" s="3"/>
      <c r="U738" s="3"/>
    </row>
    <row r="739">
      <c r="L739" s="3"/>
      <c r="M739" s="3"/>
      <c r="O739" s="3"/>
      <c r="P739" s="3"/>
      <c r="R739" s="3"/>
      <c r="S739" s="3"/>
      <c r="T739" s="3"/>
      <c r="U739" s="3"/>
    </row>
    <row r="740">
      <c r="L740" s="3"/>
      <c r="M740" s="3"/>
      <c r="O740" s="3"/>
      <c r="P740" s="3"/>
      <c r="R740" s="3"/>
      <c r="S740" s="3"/>
      <c r="T740" s="3"/>
      <c r="U740" s="3"/>
    </row>
    <row r="741">
      <c r="L741" s="3"/>
      <c r="M741" s="3"/>
      <c r="O741" s="3"/>
      <c r="P741" s="3"/>
      <c r="R741" s="3"/>
      <c r="S741" s="3"/>
      <c r="T741" s="3"/>
      <c r="U741" s="3"/>
    </row>
    <row r="742">
      <c r="L742" s="3"/>
      <c r="M742" s="3"/>
      <c r="O742" s="3"/>
      <c r="P742" s="3"/>
      <c r="R742" s="3"/>
      <c r="S742" s="3"/>
      <c r="T742" s="3"/>
      <c r="U742" s="3"/>
    </row>
    <row r="743">
      <c r="L743" s="3"/>
      <c r="M743" s="3"/>
      <c r="O743" s="3"/>
      <c r="P743" s="3"/>
      <c r="R743" s="3"/>
      <c r="S743" s="3"/>
      <c r="T743" s="3"/>
      <c r="U743" s="3"/>
    </row>
    <row r="744">
      <c r="L744" s="3"/>
      <c r="M744" s="3"/>
      <c r="O744" s="3"/>
      <c r="P744" s="3"/>
      <c r="R744" s="3"/>
      <c r="S744" s="3"/>
      <c r="T744" s="3"/>
      <c r="U744" s="3"/>
    </row>
    <row r="745">
      <c r="L745" s="3"/>
      <c r="M745" s="3"/>
      <c r="O745" s="3"/>
      <c r="P745" s="3"/>
      <c r="R745" s="3"/>
      <c r="S745" s="3"/>
      <c r="T745" s="3"/>
      <c r="U745" s="3"/>
    </row>
    <row r="746">
      <c r="L746" s="3"/>
      <c r="M746" s="3"/>
      <c r="O746" s="3"/>
      <c r="P746" s="3"/>
      <c r="R746" s="3"/>
      <c r="S746" s="3"/>
      <c r="T746" s="3"/>
      <c r="U746" s="3"/>
    </row>
    <row r="747">
      <c r="L747" s="3"/>
      <c r="M747" s="3"/>
      <c r="O747" s="3"/>
      <c r="P747" s="3"/>
      <c r="R747" s="3"/>
      <c r="S747" s="3"/>
      <c r="T747" s="3"/>
      <c r="U747" s="3"/>
    </row>
    <row r="748">
      <c r="L748" s="3"/>
      <c r="M748" s="3"/>
      <c r="O748" s="3"/>
      <c r="P748" s="3"/>
      <c r="R748" s="3"/>
      <c r="S748" s="3"/>
      <c r="T748" s="3"/>
      <c r="U748" s="3"/>
    </row>
    <row r="749">
      <c r="L749" s="3"/>
      <c r="M749" s="3"/>
      <c r="O749" s="3"/>
      <c r="P749" s="3"/>
      <c r="R749" s="3"/>
      <c r="S749" s="3"/>
      <c r="T749" s="3"/>
      <c r="U749" s="3"/>
    </row>
    <row r="750">
      <c r="L750" s="3"/>
      <c r="M750" s="3"/>
      <c r="O750" s="3"/>
      <c r="P750" s="3"/>
      <c r="R750" s="3"/>
      <c r="S750" s="3"/>
      <c r="T750" s="3"/>
      <c r="U750" s="3"/>
    </row>
    <row r="751">
      <c r="L751" s="3"/>
      <c r="M751" s="3"/>
      <c r="O751" s="3"/>
      <c r="P751" s="3"/>
      <c r="R751" s="3"/>
      <c r="S751" s="3"/>
      <c r="T751" s="3"/>
      <c r="U751" s="3"/>
    </row>
    <row r="752">
      <c r="L752" s="3"/>
      <c r="M752" s="3"/>
      <c r="O752" s="3"/>
      <c r="P752" s="3"/>
      <c r="R752" s="3"/>
      <c r="S752" s="3"/>
      <c r="T752" s="3"/>
      <c r="U752" s="3"/>
    </row>
    <row r="753">
      <c r="L753" s="3"/>
      <c r="M753" s="3"/>
      <c r="O753" s="3"/>
      <c r="P753" s="3"/>
      <c r="R753" s="3"/>
      <c r="S753" s="3"/>
      <c r="T753" s="3"/>
      <c r="U753" s="3"/>
    </row>
    <row r="754">
      <c r="L754" s="3"/>
      <c r="M754" s="3"/>
      <c r="O754" s="3"/>
      <c r="P754" s="3"/>
      <c r="R754" s="3"/>
      <c r="S754" s="3"/>
      <c r="T754" s="3"/>
      <c r="U754" s="3"/>
    </row>
    <row r="755">
      <c r="L755" s="3"/>
      <c r="M755" s="3"/>
      <c r="O755" s="3"/>
      <c r="P755" s="3"/>
      <c r="R755" s="3"/>
      <c r="S755" s="3"/>
      <c r="T755" s="3"/>
      <c r="U755" s="3"/>
    </row>
    <row r="756">
      <c r="L756" s="3"/>
      <c r="M756" s="3"/>
      <c r="O756" s="3"/>
      <c r="P756" s="3"/>
      <c r="R756" s="3"/>
      <c r="S756" s="3"/>
      <c r="T756" s="3"/>
      <c r="U756" s="3"/>
    </row>
    <row r="757">
      <c r="L757" s="3"/>
      <c r="M757" s="3"/>
      <c r="O757" s="3"/>
      <c r="P757" s="3"/>
      <c r="R757" s="3"/>
      <c r="S757" s="3"/>
      <c r="T757" s="3"/>
      <c r="U757" s="3"/>
    </row>
    <row r="758">
      <c r="L758" s="3"/>
      <c r="M758" s="3"/>
      <c r="O758" s="3"/>
      <c r="P758" s="3"/>
      <c r="R758" s="3"/>
      <c r="S758" s="3"/>
      <c r="T758" s="3"/>
      <c r="U758" s="3"/>
    </row>
    <row r="759">
      <c r="L759" s="3"/>
      <c r="M759" s="3"/>
      <c r="O759" s="3"/>
      <c r="P759" s="3"/>
      <c r="R759" s="3"/>
      <c r="S759" s="3"/>
      <c r="T759" s="3"/>
      <c r="U759" s="3"/>
    </row>
    <row r="760">
      <c r="L760" s="3"/>
      <c r="M760" s="3"/>
      <c r="O760" s="3"/>
      <c r="P760" s="3"/>
      <c r="R760" s="3"/>
      <c r="S760" s="3"/>
      <c r="T760" s="3"/>
      <c r="U760" s="3"/>
    </row>
    <row r="761">
      <c r="L761" s="3"/>
      <c r="M761" s="3"/>
      <c r="O761" s="3"/>
      <c r="P761" s="3"/>
      <c r="R761" s="3"/>
      <c r="S761" s="3"/>
      <c r="T761" s="3"/>
      <c r="U761" s="3"/>
    </row>
    <row r="762">
      <c r="L762" s="3"/>
      <c r="M762" s="3"/>
      <c r="O762" s="3"/>
      <c r="P762" s="3"/>
      <c r="R762" s="3"/>
      <c r="S762" s="3"/>
      <c r="T762" s="3"/>
      <c r="U762" s="3"/>
    </row>
    <row r="763">
      <c r="L763" s="3"/>
      <c r="M763" s="3"/>
      <c r="O763" s="3"/>
      <c r="P763" s="3"/>
      <c r="R763" s="3"/>
      <c r="S763" s="3"/>
      <c r="T763" s="3"/>
      <c r="U763" s="3"/>
    </row>
    <row r="764">
      <c r="L764" s="3"/>
      <c r="M764" s="3"/>
      <c r="O764" s="3"/>
      <c r="P764" s="3"/>
      <c r="R764" s="3"/>
      <c r="S764" s="3"/>
      <c r="T764" s="3"/>
      <c r="U764" s="3"/>
    </row>
    <row r="765">
      <c r="L765" s="3"/>
      <c r="M765" s="3"/>
      <c r="O765" s="3"/>
      <c r="P765" s="3"/>
      <c r="R765" s="3"/>
      <c r="S765" s="3"/>
      <c r="T765" s="3"/>
      <c r="U765" s="3"/>
    </row>
    <row r="766">
      <c r="L766" s="3"/>
      <c r="M766" s="3"/>
      <c r="O766" s="3"/>
      <c r="P766" s="3"/>
      <c r="R766" s="3"/>
      <c r="S766" s="3"/>
      <c r="T766" s="3"/>
      <c r="U766" s="3"/>
    </row>
    <row r="767">
      <c r="L767" s="3"/>
      <c r="M767" s="3"/>
      <c r="O767" s="3"/>
      <c r="P767" s="3"/>
      <c r="R767" s="3"/>
      <c r="S767" s="3"/>
      <c r="T767" s="3"/>
      <c r="U767" s="3"/>
    </row>
    <row r="768">
      <c r="L768" s="3"/>
      <c r="M768" s="3"/>
      <c r="O768" s="3"/>
      <c r="P768" s="3"/>
      <c r="R768" s="3"/>
      <c r="S768" s="3"/>
      <c r="T768" s="3"/>
      <c r="U768" s="3"/>
    </row>
    <row r="769">
      <c r="L769" s="3"/>
      <c r="M769" s="3"/>
      <c r="O769" s="3"/>
      <c r="P769" s="3"/>
      <c r="R769" s="3"/>
      <c r="S769" s="3"/>
      <c r="T769" s="3"/>
      <c r="U769" s="3"/>
    </row>
    <row r="770">
      <c r="L770" s="3"/>
      <c r="M770" s="3"/>
      <c r="O770" s="3"/>
      <c r="P770" s="3"/>
      <c r="R770" s="3"/>
      <c r="S770" s="3"/>
      <c r="T770" s="3"/>
      <c r="U770" s="3"/>
    </row>
    <row r="771">
      <c r="L771" s="3"/>
      <c r="M771" s="3"/>
      <c r="O771" s="3"/>
      <c r="P771" s="3"/>
      <c r="R771" s="3"/>
      <c r="S771" s="3"/>
      <c r="T771" s="3"/>
      <c r="U771" s="3"/>
    </row>
    <row r="772">
      <c r="L772" s="3"/>
      <c r="M772" s="3"/>
      <c r="O772" s="3"/>
      <c r="P772" s="3"/>
      <c r="R772" s="3"/>
      <c r="S772" s="3"/>
      <c r="T772" s="3"/>
      <c r="U772" s="3"/>
    </row>
    <row r="773">
      <c r="L773" s="3"/>
      <c r="M773" s="3"/>
      <c r="O773" s="3"/>
      <c r="P773" s="3"/>
      <c r="R773" s="3"/>
      <c r="S773" s="3"/>
      <c r="T773" s="3"/>
      <c r="U773" s="3"/>
    </row>
    <row r="774">
      <c r="L774" s="3"/>
      <c r="M774" s="3"/>
      <c r="O774" s="3"/>
      <c r="P774" s="3"/>
      <c r="R774" s="3"/>
      <c r="S774" s="3"/>
      <c r="T774" s="3"/>
      <c r="U774" s="3"/>
    </row>
    <row r="775">
      <c r="L775" s="3"/>
      <c r="M775" s="3"/>
      <c r="O775" s="3"/>
      <c r="P775" s="3"/>
      <c r="R775" s="3"/>
      <c r="S775" s="3"/>
      <c r="T775" s="3"/>
      <c r="U775" s="3"/>
    </row>
    <row r="776">
      <c r="L776" s="3"/>
      <c r="M776" s="3"/>
      <c r="O776" s="3"/>
      <c r="P776" s="3"/>
      <c r="R776" s="3"/>
      <c r="S776" s="3"/>
      <c r="T776" s="3"/>
      <c r="U776" s="3"/>
    </row>
    <row r="777">
      <c r="L777" s="3"/>
      <c r="M777" s="3"/>
      <c r="O777" s="3"/>
      <c r="P777" s="3"/>
      <c r="R777" s="3"/>
      <c r="S777" s="3"/>
      <c r="T777" s="3"/>
      <c r="U777" s="3"/>
    </row>
    <row r="778">
      <c r="L778" s="3"/>
      <c r="M778" s="3"/>
      <c r="O778" s="3"/>
      <c r="P778" s="3"/>
      <c r="R778" s="3"/>
      <c r="S778" s="3"/>
      <c r="T778" s="3"/>
      <c r="U778" s="3"/>
    </row>
    <row r="779">
      <c r="L779" s="3"/>
      <c r="M779" s="3"/>
      <c r="O779" s="3"/>
      <c r="P779" s="3"/>
      <c r="R779" s="3"/>
      <c r="S779" s="3"/>
      <c r="T779" s="3"/>
      <c r="U779" s="3"/>
    </row>
    <row r="780">
      <c r="L780" s="3"/>
      <c r="M780" s="3"/>
      <c r="O780" s="3"/>
      <c r="P780" s="3"/>
      <c r="R780" s="3"/>
      <c r="S780" s="3"/>
      <c r="T780" s="3"/>
      <c r="U780" s="3"/>
    </row>
    <row r="781">
      <c r="L781" s="3"/>
      <c r="M781" s="3"/>
      <c r="O781" s="3"/>
      <c r="P781" s="3"/>
      <c r="R781" s="3"/>
      <c r="S781" s="3"/>
      <c r="T781" s="3"/>
      <c r="U781" s="3"/>
    </row>
    <row r="782">
      <c r="L782" s="3"/>
      <c r="M782" s="3"/>
      <c r="O782" s="3"/>
      <c r="P782" s="3"/>
      <c r="R782" s="3"/>
      <c r="S782" s="3"/>
      <c r="T782" s="3"/>
      <c r="U782" s="3"/>
    </row>
    <row r="783">
      <c r="L783" s="3"/>
      <c r="M783" s="3"/>
      <c r="O783" s="3"/>
      <c r="P783" s="3"/>
      <c r="R783" s="3"/>
      <c r="S783" s="3"/>
      <c r="T783" s="3"/>
      <c r="U783" s="3"/>
    </row>
    <row r="784">
      <c r="L784" s="3"/>
      <c r="M784" s="3"/>
      <c r="O784" s="3"/>
      <c r="P784" s="3"/>
      <c r="R784" s="3"/>
      <c r="S784" s="3"/>
      <c r="T784" s="3"/>
      <c r="U784" s="3"/>
    </row>
    <row r="785">
      <c r="L785" s="3"/>
      <c r="M785" s="3"/>
      <c r="O785" s="3"/>
      <c r="P785" s="3"/>
      <c r="R785" s="3"/>
      <c r="S785" s="3"/>
      <c r="T785" s="3"/>
      <c r="U785" s="3"/>
    </row>
    <row r="786">
      <c r="L786" s="3"/>
      <c r="M786" s="3"/>
      <c r="O786" s="3"/>
      <c r="P786" s="3"/>
      <c r="R786" s="3"/>
      <c r="S786" s="3"/>
      <c r="T786" s="3"/>
      <c r="U786" s="3"/>
    </row>
    <row r="787">
      <c r="L787" s="3"/>
      <c r="M787" s="3"/>
      <c r="O787" s="3"/>
      <c r="P787" s="3"/>
      <c r="R787" s="3"/>
      <c r="S787" s="3"/>
      <c r="T787" s="3"/>
      <c r="U787" s="3"/>
    </row>
    <row r="788">
      <c r="L788" s="3"/>
      <c r="M788" s="3"/>
      <c r="O788" s="3"/>
      <c r="P788" s="3"/>
      <c r="R788" s="3"/>
      <c r="S788" s="3"/>
      <c r="T788" s="3"/>
      <c r="U788" s="3"/>
    </row>
    <row r="789">
      <c r="L789" s="3"/>
      <c r="M789" s="3"/>
      <c r="O789" s="3"/>
      <c r="P789" s="3"/>
      <c r="R789" s="3"/>
      <c r="S789" s="3"/>
      <c r="T789" s="3"/>
      <c r="U789" s="3"/>
    </row>
    <row r="790">
      <c r="L790" s="3"/>
      <c r="M790" s="3"/>
      <c r="O790" s="3"/>
      <c r="P790" s="3"/>
      <c r="R790" s="3"/>
      <c r="S790" s="3"/>
      <c r="T790" s="3"/>
      <c r="U790" s="3"/>
    </row>
    <row r="791">
      <c r="L791" s="3"/>
      <c r="M791" s="3"/>
      <c r="O791" s="3"/>
      <c r="P791" s="3"/>
      <c r="R791" s="3"/>
      <c r="S791" s="3"/>
      <c r="T791" s="3"/>
      <c r="U791" s="3"/>
    </row>
    <row r="792">
      <c r="L792" s="3"/>
      <c r="M792" s="3"/>
      <c r="O792" s="3"/>
      <c r="P792" s="3"/>
      <c r="R792" s="3"/>
      <c r="S792" s="3"/>
      <c r="T792" s="3"/>
      <c r="U792" s="3"/>
    </row>
    <row r="793">
      <c r="L793" s="3"/>
      <c r="M793" s="3"/>
      <c r="O793" s="3"/>
      <c r="P793" s="3"/>
      <c r="R793" s="3"/>
      <c r="S793" s="3"/>
      <c r="T793" s="3"/>
      <c r="U793" s="3"/>
    </row>
    <row r="794">
      <c r="L794" s="3"/>
      <c r="M794" s="3"/>
      <c r="O794" s="3"/>
      <c r="P794" s="3"/>
      <c r="R794" s="3"/>
      <c r="S794" s="3"/>
      <c r="T794" s="3"/>
      <c r="U794" s="3"/>
    </row>
    <row r="795">
      <c r="L795" s="3"/>
      <c r="M795" s="3"/>
      <c r="O795" s="3"/>
      <c r="P795" s="3"/>
      <c r="R795" s="3"/>
      <c r="S795" s="3"/>
      <c r="T795" s="3"/>
      <c r="U795" s="3"/>
    </row>
    <row r="796">
      <c r="L796" s="3"/>
      <c r="M796" s="3"/>
      <c r="O796" s="3"/>
      <c r="P796" s="3"/>
      <c r="R796" s="3"/>
      <c r="S796" s="3"/>
      <c r="T796" s="3"/>
      <c r="U796" s="3"/>
    </row>
    <row r="797">
      <c r="L797" s="3"/>
      <c r="M797" s="3"/>
      <c r="O797" s="3"/>
      <c r="P797" s="3"/>
      <c r="R797" s="3"/>
      <c r="S797" s="3"/>
      <c r="T797" s="3"/>
      <c r="U797" s="3"/>
    </row>
    <row r="798">
      <c r="L798" s="3"/>
      <c r="M798" s="3"/>
      <c r="O798" s="3"/>
      <c r="P798" s="3"/>
      <c r="R798" s="3"/>
      <c r="S798" s="3"/>
      <c r="T798" s="3"/>
      <c r="U798" s="3"/>
    </row>
    <row r="799">
      <c r="L799" s="3"/>
      <c r="M799" s="3"/>
      <c r="O799" s="3"/>
      <c r="P799" s="3"/>
      <c r="R799" s="3"/>
      <c r="S799" s="3"/>
      <c r="T799" s="3"/>
      <c r="U799" s="3"/>
    </row>
    <row r="800">
      <c r="L800" s="3"/>
      <c r="M800" s="3"/>
      <c r="O800" s="3"/>
      <c r="P800" s="3"/>
      <c r="R800" s="3"/>
      <c r="S800" s="3"/>
      <c r="T800" s="3"/>
      <c r="U800" s="3"/>
    </row>
    <row r="801">
      <c r="L801" s="3"/>
      <c r="M801" s="3"/>
      <c r="O801" s="3"/>
      <c r="P801" s="3"/>
      <c r="R801" s="3"/>
      <c r="S801" s="3"/>
      <c r="T801" s="3"/>
      <c r="U801" s="3"/>
    </row>
    <row r="802">
      <c r="L802" s="3"/>
      <c r="M802" s="3"/>
      <c r="O802" s="3"/>
      <c r="P802" s="3"/>
      <c r="R802" s="3"/>
      <c r="S802" s="3"/>
      <c r="T802" s="3"/>
      <c r="U802" s="3"/>
    </row>
    <row r="803">
      <c r="L803" s="3"/>
      <c r="M803" s="3"/>
      <c r="O803" s="3"/>
      <c r="P803" s="3"/>
      <c r="R803" s="3"/>
      <c r="S803" s="3"/>
      <c r="T803" s="3"/>
      <c r="U803" s="3"/>
    </row>
    <row r="804">
      <c r="L804" s="3"/>
      <c r="M804" s="3"/>
      <c r="O804" s="3"/>
      <c r="P804" s="3"/>
      <c r="R804" s="3"/>
      <c r="S804" s="3"/>
      <c r="T804" s="3"/>
      <c r="U804" s="3"/>
    </row>
    <row r="805">
      <c r="L805" s="3"/>
      <c r="M805" s="3"/>
      <c r="O805" s="3"/>
      <c r="P805" s="3"/>
      <c r="R805" s="3"/>
      <c r="S805" s="3"/>
      <c r="T805" s="3"/>
      <c r="U805" s="3"/>
    </row>
    <row r="806">
      <c r="L806" s="3"/>
      <c r="M806" s="3"/>
      <c r="O806" s="3"/>
      <c r="P806" s="3"/>
      <c r="R806" s="3"/>
      <c r="S806" s="3"/>
      <c r="T806" s="3"/>
      <c r="U806" s="3"/>
    </row>
    <row r="807">
      <c r="L807" s="3"/>
      <c r="M807" s="3"/>
      <c r="O807" s="3"/>
      <c r="P807" s="3"/>
      <c r="R807" s="3"/>
      <c r="S807" s="3"/>
      <c r="T807" s="3"/>
      <c r="U807" s="3"/>
    </row>
    <row r="808">
      <c r="L808" s="3"/>
      <c r="M808" s="3"/>
      <c r="O808" s="3"/>
      <c r="P808" s="3"/>
      <c r="R808" s="3"/>
      <c r="S808" s="3"/>
      <c r="T808" s="3"/>
      <c r="U808" s="3"/>
    </row>
    <row r="809">
      <c r="L809" s="3"/>
      <c r="M809" s="3"/>
      <c r="O809" s="3"/>
      <c r="P809" s="3"/>
      <c r="R809" s="3"/>
      <c r="S809" s="3"/>
      <c r="T809" s="3"/>
      <c r="U809" s="3"/>
    </row>
    <row r="810">
      <c r="L810" s="3"/>
      <c r="M810" s="3"/>
      <c r="O810" s="3"/>
      <c r="P810" s="3"/>
      <c r="R810" s="3"/>
      <c r="S810" s="3"/>
      <c r="T810" s="3"/>
      <c r="U810" s="3"/>
    </row>
    <row r="811">
      <c r="L811" s="3"/>
      <c r="M811" s="3"/>
      <c r="O811" s="3"/>
      <c r="P811" s="3"/>
      <c r="R811" s="3"/>
      <c r="S811" s="3"/>
      <c r="T811" s="3"/>
      <c r="U811" s="3"/>
    </row>
    <row r="812">
      <c r="L812" s="3"/>
      <c r="M812" s="3"/>
      <c r="O812" s="3"/>
      <c r="P812" s="3"/>
      <c r="R812" s="3"/>
      <c r="S812" s="3"/>
      <c r="T812" s="3"/>
      <c r="U812" s="3"/>
    </row>
    <row r="813">
      <c r="L813" s="3"/>
      <c r="M813" s="3"/>
      <c r="O813" s="3"/>
      <c r="P813" s="3"/>
      <c r="R813" s="3"/>
      <c r="S813" s="3"/>
      <c r="T813" s="3"/>
      <c r="U813" s="3"/>
    </row>
    <row r="814">
      <c r="L814" s="3"/>
      <c r="M814" s="3"/>
      <c r="O814" s="3"/>
      <c r="P814" s="3"/>
      <c r="R814" s="3"/>
      <c r="S814" s="3"/>
      <c r="T814" s="3"/>
      <c r="U814" s="3"/>
    </row>
    <row r="815">
      <c r="L815" s="3"/>
      <c r="M815" s="3"/>
      <c r="O815" s="3"/>
      <c r="P815" s="3"/>
      <c r="R815" s="3"/>
      <c r="S815" s="3"/>
      <c r="T815" s="3"/>
      <c r="U815" s="3"/>
    </row>
    <row r="816">
      <c r="L816" s="3"/>
      <c r="M816" s="3"/>
      <c r="O816" s="3"/>
      <c r="P816" s="3"/>
      <c r="R816" s="3"/>
      <c r="S816" s="3"/>
      <c r="T816" s="3"/>
      <c r="U816" s="3"/>
    </row>
    <row r="817">
      <c r="L817" s="3"/>
      <c r="M817" s="3"/>
      <c r="O817" s="3"/>
      <c r="P817" s="3"/>
      <c r="R817" s="3"/>
      <c r="S817" s="3"/>
      <c r="T817" s="3"/>
      <c r="U817" s="3"/>
    </row>
    <row r="818">
      <c r="L818" s="3"/>
      <c r="M818" s="3"/>
      <c r="O818" s="3"/>
      <c r="P818" s="3"/>
      <c r="R818" s="3"/>
      <c r="S818" s="3"/>
      <c r="T818" s="3"/>
      <c r="U818" s="3"/>
    </row>
    <row r="819">
      <c r="L819" s="3"/>
      <c r="M819" s="3"/>
      <c r="O819" s="3"/>
      <c r="P819" s="3"/>
      <c r="R819" s="3"/>
      <c r="S819" s="3"/>
      <c r="T819" s="3"/>
      <c r="U819" s="3"/>
    </row>
    <row r="820">
      <c r="L820" s="3"/>
      <c r="M820" s="3"/>
      <c r="O820" s="3"/>
      <c r="P820" s="3"/>
      <c r="R820" s="3"/>
      <c r="S820" s="3"/>
      <c r="T820" s="3"/>
      <c r="U820" s="3"/>
    </row>
    <row r="821">
      <c r="L821" s="3"/>
      <c r="M821" s="3"/>
      <c r="O821" s="3"/>
      <c r="P821" s="3"/>
      <c r="R821" s="3"/>
      <c r="S821" s="3"/>
      <c r="T821" s="3"/>
      <c r="U821" s="3"/>
    </row>
    <row r="822">
      <c r="L822" s="3"/>
      <c r="M822" s="3"/>
      <c r="O822" s="3"/>
      <c r="P822" s="3"/>
      <c r="R822" s="3"/>
      <c r="S822" s="3"/>
      <c r="T822" s="3"/>
      <c r="U822" s="3"/>
    </row>
    <row r="823">
      <c r="L823" s="3"/>
      <c r="M823" s="3"/>
      <c r="O823" s="3"/>
      <c r="P823" s="3"/>
      <c r="R823" s="3"/>
      <c r="S823" s="3"/>
      <c r="T823" s="3"/>
      <c r="U823" s="3"/>
    </row>
    <row r="824">
      <c r="L824" s="3"/>
      <c r="M824" s="3"/>
      <c r="O824" s="3"/>
      <c r="P824" s="3"/>
      <c r="R824" s="3"/>
      <c r="S824" s="3"/>
      <c r="T824" s="3"/>
      <c r="U824" s="3"/>
    </row>
    <row r="825">
      <c r="L825" s="3"/>
      <c r="M825" s="3"/>
      <c r="O825" s="3"/>
      <c r="P825" s="3"/>
      <c r="R825" s="3"/>
      <c r="S825" s="3"/>
      <c r="T825" s="3"/>
      <c r="U825" s="3"/>
    </row>
    <row r="826">
      <c r="L826" s="3"/>
      <c r="M826" s="3"/>
      <c r="O826" s="3"/>
      <c r="P826" s="3"/>
      <c r="R826" s="3"/>
      <c r="S826" s="3"/>
      <c r="T826" s="3"/>
      <c r="U826" s="3"/>
    </row>
    <row r="827">
      <c r="L827" s="3"/>
      <c r="M827" s="3"/>
      <c r="O827" s="3"/>
      <c r="P827" s="3"/>
      <c r="R827" s="3"/>
      <c r="S827" s="3"/>
      <c r="T827" s="3"/>
      <c r="U827" s="3"/>
    </row>
    <row r="828">
      <c r="L828" s="3"/>
      <c r="M828" s="3"/>
      <c r="O828" s="3"/>
      <c r="P828" s="3"/>
      <c r="R828" s="3"/>
      <c r="S828" s="3"/>
      <c r="T828" s="3"/>
      <c r="U828" s="3"/>
    </row>
    <row r="829">
      <c r="L829" s="3"/>
      <c r="M829" s="3"/>
      <c r="O829" s="3"/>
      <c r="P829" s="3"/>
      <c r="R829" s="3"/>
      <c r="S829" s="3"/>
      <c r="T829" s="3"/>
      <c r="U829" s="3"/>
    </row>
    <row r="830">
      <c r="L830" s="3"/>
      <c r="M830" s="3"/>
      <c r="O830" s="3"/>
      <c r="P830" s="3"/>
      <c r="R830" s="3"/>
      <c r="S830" s="3"/>
      <c r="T830" s="3"/>
      <c r="U830" s="3"/>
    </row>
    <row r="831">
      <c r="L831" s="3"/>
      <c r="M831" s="3"/>
      <c r="O831" s="3"/>
      <c r="P831" s="3"/>
      <c r="R831" s="3"/>
      <c r="S831" s="3"/>
      <c r="T831" s="3"/>
      <c r="U831" s="3"/>
    </row>
    <row r="832">
      <c r="L832" s="3"/>
      <c r="M832" s="3"/>
      <c r="O832" s="3"/>
      <c r="P832" s="3"/>
      <c r="R832" s="3"/>
      <c r="S832" s="3"/>
      <c r="T832" s="3"/>
      <c r="U832" s="3"/>
    </row>
    <row r="833">
      <c r="L833" s="3"/>
      <c r="M833" s="3"/>
      <c r="O833" s="3"/>
      <c r="P833" s="3"/>
      <c r="R833" s="3"/>
      <c r="S833" s="3"/>
      <c r="T833" s="3"/>
      <c r="U833" s="3"/>
    </row>
    <row r="834">
      <c r="L834" s="3"/>
      <c r="M834" s="3"/>
      <c r="O834" s="3"/>
      <c r="P834" s="3"/>
      <c r="R834" s="3"/>
      <c r="S834" s="3"/>
      <c r="T834" s="3"/>
      <c r="U834" s="3"/>
    </row>
    <row r="835">
      <c r="L835" s="3"/>
      <c r="M835" s="3"/>
      <c r="O835" s="3"/>
      <c r="P835" s="3"/>
      <c r="R835" s="3"/>
      <c r="S835" s="3"/>
      <c r="T835" s="3"/>
      <c r="U835" s="3"/>
    </row>
    <row r="836">
      <c r="L836" s="3"/>
      <c r="M836" s="3"/>
      <c r="O836" s="3"/>
      <c r="P836" s="3"/>
      <c r="R836" s="3"/>
      <c r="S836" s="3"/>
      <c r="T836" s="3"/>
      <c r="U836" s="3"/>
    </row>
    <row r="837">
      <c r="L837" s="3"/>
      <c r="M837" s="3"/>
      <c r="O837" s="3"/>
      <c r="P837" s="3"/>
      <c r="R837" s="3"/>
      <c r="S837" s="3"/>
      <c r="T837" s="3"/>
      <c r="U837" s="3"/>
    </row>
    <row r="838">
      <c r="L838" s="3"/>
      <c r="M838" s="3"/>
      <c r="O838" s="3"/>
      <c r="P838" s="3"/>
      <c r="R838" s="3"/>
      <c r="S838" s="3"/>
      <c r="T838" s="3"/>
      <c r="U838" s="3"/>
    </row>
    <row r="839">
      <c r="L839" s="3"/>
      <c r="M839" s="3"/>
      <c r="O839" s="3"/>
      <c r="P839" s="3"/>
      <c r="R839" s="3"/>
      <c r="S839" s="3"/>
      <c r="T839" s="3"/>
      <c r="U839" s="3"/>
    </row>
    <row r="840">
      <c r="L840" s="3"/>
      <c r="M840" s="3"/>
      <c r="O840" s="3"/>
      <c r="P840" s="3"/>
      <c r="R840" s="3"/>
      <c r="S840" s="3"/>
      <c r="T840" s="3"/>
      <c r="U840" s="3"/>
    </row>
    <row r="841">
      <c r="L841" s="3"/>
      <c r="M841" s="3"/>
      <c r="O841" s="3"/>
      <c r="P841" s="3"/>
      <c r="R841" s="3"/>
      <c r="S841" s="3"/>
      <c r="T841" s="3"/>
      <c r="U841" s="3"/>
    </row>
    <row r="842">
      <c r="L842" s="3"/>
      <c r="M842" s="3"/>
      <c r="O842" s="3"/>
      <c r="P842" s="3"/>
      <c r="R842" s="3"/>
      <c r="S842" s="3"/>
      <c r="T842" s="3"/>
      <c r="U842" s="3"/>
    </row>
    <row r="843">
      <c r="L843" s="3"/>
      <c r="M843" s="3"/>
      <c r="O843" s="3"/>
      <c r="P843" s="3"/>
      <c r="R843" s="3"/>
      <c r="S843" s="3"/>
      <c r="T843" s="3"/>
      <c r="U843" s="3"/>
    </row>
    <row r="844">
      <c r="L844" s="3"/>
      <c r="M844" s="3"/>
      <c r="O844" s="3"/>
      <c r="P844" s="3"/>
      <c r="R844" s="3"/>
      <c r="S844" s="3"/>
      <c r="T844" s="3"/>
      <c r="U844" s="3"/>
    </row>
    <row r="845">
      <c r="L845" s="3"/>
      <c r="M845" s="3"/>
      <c r="O845" s="3"/>
      <c r="P845" s="3"/>
      <c r="R845" s="3"/>
      <c r="S845" s="3"/>
      <c r="T845" s="3"/>
      <c r="U845" s="3"/>
    </row>
    <row r="846">
      <c r="L846" s="3"/>
      <c r="M846" s="3"/>
      <c r="O846" s="3"/>
      <c r="P846" s="3"/>
      <c r="R846" s="3"/>
      <c r="S846" s="3"/>
      <c r="T846" s="3"/>
      <c r="U846" s="3"/>
    </row>
    <row r="847">
      <c r="L847" s="3"/>
      <c r="M847" s="3"/>
      <c r="O847" s="3"/>
      <c r="P847" s="3"/>
      <c r="R847" s="3"/>
      <c r="S847" s="3"/>
      <c r="T847" s="3"/>
      <c r="U847" s="3"/>
    </row>
    <row r="848">
      <c r="L848" s="3"/>
      <c r="M848" s="3"/>
      <c r="O848" s="3"/>
      <c r="P848" s="3"/>
      <c r="R848" s="3"/>
      <c r="S848" s="3"/>
      <c r="T848" s="3"/>
      <c r="U848" s="3"/>
    </row>
    <row r="849">
      <c r="L849" s="3"/>
      <c r="M849" s="3"/>
      <c r="O849" s="3"/>
      <c r="P849" s="3"/>
      <c r="R849" s="3"/>
      <c r="S849" s="3"/>
      <c r="T849" s="3"/>
      <c r="U849" s="3"/>
    </row>
    <row r="850">
      <c r="L850" s="3"/>
      <c r="M850" s="3"/>
      <c r="O850" s="3"/>
      <c r="P850" s="3"/>
      <c r="R850" s="3"/>
      <c r="S850" s="3"/>
      <c r="T850" s="3"/>
      <c r="U850" s="3"/>
    </row>
    <row r="851">
      <c r="L851" s="3"/>
      <c r="M851" s="3"/>
      <c r="O851" s="3"/>
      <c r="P851" s="3"/>
      <c r="R851" s="3"/>
      <c r="S851" s="3"/>
      <c r="T851" s="3"/>
      <c r="U851" s="3"/>
    </row>
    <row r="852">
      <c r="L852" s="3"/>
      <c r="M852" s="3"/>
      <c r="O852" s="3"/>
      <c r="P852" s="3"/>
      <c r="R852" s="3"/>
      <c r="S852" s="3"/>
      <c r="T852" s="3"/>
      <c r="U852" s="3"/>
    </row>
    <row r="853">
      <c r="L853" s="3"/>
      <c r="M853" s="3"/>
      <c r="O853" s="3"/>
      <c r="P853" s="3"/>
      <c r="R853" s="3"/>
      <c r="S853" s="3"/>
      <c r="T853" s="3"/>
      <c r="U853" s="3"/>
    </row>
    <row r="854">
      <c r="L854" s="3"/>
      <c r="M854" s="3"/>
      <c r="O854" s="3"/>
      <c r="P854" s="3"/>
      <c r="R854" s="3"/>
      <c r="S854" s="3"/>
      <c r="T854" s="3"/>
      <c r="U854" s="3"/>
    </row>
    <row r="855">
      <c r="L855" s="3"/>
      <c r="M855" s="3"/>
      <c r="O855" s="3"/>
      <c r="P855" s="3"/>
      <c r="R855" s="3"/>
      <c r="S855" s="3"/>
      <c r="T855" s="3"/>
      <c r="U855" s="3"/>
    </row>
    <row r="856">
      <c r="L856" s="3"/>
      <c r="M856" s="3"/>
      <c r="O856" s="3"/>
      <c r="P856" s="3"/>
      <c r="R856" s="3"/>
      <c r="S856" s="3"/>
      <c r="T856" s="3"/>
      <c r="U856" s="3"/>
    </row>
    <row r="857">
      <c r="L857" s="3"/>
      <c r="M857" s="3"/>
      <c r="O857" s="3"/>
      <c r="P857" s="3"/>
      <c r="R857" s="3"/>
      <c r="S857" s="3"/>
      <c r="T857" s="3"/>
      <c r="U857" s="3"/>
    </row>
    <row r="858">
      <c r="L858" s="3"/>
      <c r="M858" s="3"/>
      <c r="O858" s="3"/>
      <c r="P858" s="3"/>
      <c r="R858" s="3"/>
      <c r="S858" s="3"/>
      <c r="T858" s="3"/>
      <c r="U858" s="3"/>
    </row>
    <row r="859">
      <c r="L859" s="3"/>
      <c r="M859" s="3"/>
      <c r="O859" s="3"/>
      <c r="P859" s="3"/>
      <c r="R859" s="3"/>
      <c r="S859" s="3"/>
      <c r="T859" s="3"/>
      <c r="U859" s="3"/>
    </row>
    <row r="860">
      <c r="L860" s="3"/>
      <c r="M860" s="3"/>
      <c r="O860" s="3"/>
      <c r="P860" s="3"/>
      <c r="R860" s="3"/>
      <c r="S860" s="3"/>
      <c r="T860" s="3"/>
      <c r="U860" s="3"/>
    </row>
    <row r="861">
      <c r="L861" s="3"/>
      <c r="M861" s="3"/>
      <c r="O861" s="3"/>
      <c r="P861" s="3"/>
      <c r="R861" s="3"/>
      <c r="S861" s="3"/>
      <c r="T861" s="3"/>
      <c r="U861" s="3"/>
    </row>
    <row r="862">
      <c r="L862" s="3"/>
      <c r="M862" s="3"/>
      <c r="O862" s="3"/>
      <c r="P862" s="3"/>
      <c r="R862" s="3"/>
      <c r="S862" s="3"/>
      <c r="T862" s="3"/>
      <c r="U862" s="3"/>
    </row>
    <row r="863">
      <c r="L863" s="3"/>
      <c r="M863" s="3"/>
      <c r="O863" s="3"/>
      <c r="P863" s="3"/>
      <c r="R863" s="3"/>
      <c r="S863" s="3"/>
      <c r="T863" s="3"/>
      <c r="U863" s="3"/>
    </row>
    <row r="864">
      <c r="L864" s="3"/>
      <c r="M864" s="3"/>
      <c r="O864" s="3"/>
      <c r="P864" s="3"/>
      <c r="R864" s="3"/>
      <c r="S864" s="3"/>
      <c r="T864" s="3"/>
      <c r="U864" s="3"/>
    </row>
    <row r="865">
      <c r="L865" s="3"/>
      <c r="M865" s="3"/>
      <c r="O865" s="3"/>
      <c r="P865" s="3"/>
      <c r="R865" s="3"/>
      <c r="S865" s="3"/>
      <c r="T865" s="3"/>
      <c r="U865" s="3"/>
    </row>
    <row r="866">
      <c r="L866" s="3"/>
      <c r="M866" s="3"/>
      <c r="O866" s="3"/>
      <c r="P866" s="3"/>
      <c r="R866" s="3"/>
      <c r="S866" s="3"/>
      <c r="T866" s="3"/>
      <c r="U866" s="3"/>
    </row>
    <row r="867">
      <c r="L867" s="3"/>
      <c r="M867" s="3"/>
      <c r="O867" s="3"/>
      <c r="P867" s="3"/>
      <c r="R867" s="3"/>
      <c r="S867" s="3"/>
      <c r="T867" s="3"/>
      <c r="U867" s="3"/>
    </row>
    <row r="868">
      <c r="L868" s="3"/>
      <c r="M868" s="3"/>
      <c r="O868" s="3"/>
      <c r="P868" s="3"/>
      <c r="R868" s="3"/>
      <c r="S868" s="3"/>
      <c r="T868" s="3"/>
      <c r="U868" s="3"/>
    </row>
    <row r="869">
      <c r="L869" s="3"/>
      <c r="M869" s="3"/>
      <c r="O869" s="3"/>
      <c r="P869" s="3"/>
      <c r="R869" s="3"/>
      <c r="S869" s="3"/>
      <c r="T869" s="3"/>
      <c r="U869" s="3"/>
    </row>
    <row r="870">
      <c r="L870" s="3"/>
      <c r="M870" s="3"/>
      <c r="O870" s="3"/>
      <c r="P870" s="3"/>
      <c r="R870" s="3"/>
      <c r="S870" s="3"/>
      <c r="T870" s="3"/>
      <c r="U870" s="3"/>
    </row>
    <row r="871">
      <c r="L871" s="3"/>
      <c r="M871" s="3"/>
      <c r="O871" s="3"/>
      <c r="P871" s="3"/>
      <c r="R871" s="3"/>
      <c r="S871" s="3"/>
      <c r="T871" s="3"/>
      <c r="U871" s="3"/>
    </row>
    <row r="872">
      <c r="L872" s="3"/>
      <c r="M872" s="3"/>
      <c r="O872" s="3"/>
      <c r="P872" s="3"/>
      <c r="R872" s="3"/>
      <c r="S872" s="3"/>
      <c r="T872" s="3"/>
      <c r="U872" s="3"/>
    </row>
    <row r="873">
      <c r="L873" s="3"/>
      <c r="M873" s="3"/>
      <c r="O873" s="3"/>
      <c r="P873" s="3"/>
      <c r="R873" s="3"/>
      <c r="S873" s="3"/>
      <c r="T873" s="3"/>
      <c r="U873" s="3"/>
    </row>
    <row r="874">
      <c r="L874" s="3"/>
      <c r="M874" s="3"/>
      <c r="O874" s="3"/>
      <c r="P874" s="3"/>
      <c r="R874" s="3"/>
      <c r="S874" s="3"/>
      <c r="T874" s="3"/>
      <c r="U874" s="3"/>
    </row>
    <row r="875">
      <c r="L875" s="3"/>
      <c r="M875" s="3"/>
      <c r="O875" s="3"/>
      <c r="P875" s="3"/>
      <c r="R875" s="3"/>
      <c r="S875" s="3"/>
      <c r="T875" s="3"/>
      <c r="U875" s="3"/>
    </row>
    <row r="876">
      <c r="L876" s="3"/>
      <c r="M876" s="3"/>
      <c r="O876" s="3"/>
      <c r="P876" s="3"/>
      <c r="R876" s="3"/>
      <c r="S876" s="3"/>
      <c r="T876" s="3"/>
      <c r="U876" s="3"/>
    </row>
    <row r="877">
      <c r="L877" s="3"/>
      <c r="M877" s="3"/>
      <c r="O877" s="3"/>
      <c r="P877" s="3"/>
      <c r="R877" s="3"/>
      <c r="S877" s="3"/>
      <c r="T877" s="3"/>
      <c r="U877" s="3"/>
    </row>
    <row r="878">
      <c r="L878" s="3"/>
      <c r="M878" s="3"/>
      <c r="O878" s="3"/>
      <c r="P878" s="3"/>
      <c r="R878" s="3"/>
      <c r="S878" s="3"/>
      <c r="T878" s="3"/>
      <c r="U878" s="3"/>
    </row>
    <row r="879">
      <c r="L879" s="3"/>
      <c r="M879" s="3"/>
      <c r="O879" s="3"/>
      <c r="P879" s="3"/>
      <c r="R879" s="3"/>
      <c r="S879" s="3"/>
      <c r="T879" s="3"/>
      <c r="U879" s="3"/>
    </row>
    <row r="880">
      <c r="L880" s="3"/>
      <c r="M880" s="3"/>
      <c r="O880" s="3"/>
      <c r="P880" s="3"/>
      <c r="R880" s="3"/>
      <c r="S880" s="3"/>
      <c r="T880" s="3"/>
      <c r="U880" s="3"/>
    </row>
    <row r="881">
      <c r="L881" s="3"/>
      <c r="M881" s="3"/>
      <c r="O881" s="3"/>
      <c r="P881" s="3"/>
      <c r="R881" s="3"/>
      <c r="S881" s="3"/>
      <c r="T881" s="3"/>
      <c r="U881" s="3"/>
    </row>
    <row r="882">
      <c r="L882" s="3"/>
      <c r="M882" s="3"/>
      <c r="O882" s="3"/>
      <c r="P882" s="3"/>
      <c r="R882" s="3"/>
      <c r="S882" s="3"/>
      <c r="T882" s="3"/>
      <c r="U882" s="3"/>
    </row>
    <row r="883">
      <c r="L883" s="3"/>
      <c r="M883" s="3"/>
      <c r="O883" s="3"/>
      <c r="P883" s="3"/>
      <c r="R883" s="3"/>
      <c r="S883" s="3"/>
      <c r="T883" s="3"/>
      <c r="U883" s="3"/>
    </row>
    <row r="884">
      <c r="L884" s="3"/>
      <c r="M884" s="3"/>
      <c r="O884" s="3"/>
      <c r="P884" s="3"/>
      <c r="R884" s="3"/>
      <c r="S884" s="3"/>
      <c r="T884" s="3"/>
      <c r="U884" s="3"/>
    </row>
    <row r="885">
      <c r="L885" s="3"/>
      <c r="M885" s="3"/>
      <c r="O885" s="3"/>
      <c r="P885" s="3"/>
      <c r="R885" s="3"/>
      <c r="S885" s="3"/>
      <c r="T885" s="3"/>
      <c r="U885" s="3"/>
    </row>
    <row r="886">
      <c r="L886" s="3"/>
      <c r="M886" s="3"/>
      <c r="O886" s="3"/>
      <c r="P886" s="3"/>
      <c r="R886" s="3"/>
      <c r="S886" s="3"/>
      <c r="T886" s="3"/>
      <c r="U886" s="3"/>
    </row>
    <row r="887">
      <c r="L887" s="3"/>
      <c r="M887" s="3"/>
      <c r="O887" s="3"/>
      <c r="P887" s="3"/>
      <c r="R887" s="3"/>
      <c r="S887" s="3"/>
      <c r="T887" s="3"/>
      <c r="U887" s="3"/>
    </row>
    <row r="888">
      <c r="L888" s="3"/>
      <c r="M888" s="3"/>
      <c r="O888" s="3"/>
      <c r="P888" s="3"/>
      <c r="R888" s="3"/>
      <c r="S888" s="3"/>
      <c r="T888" s="3"/>
      <c r="U888" s="3"/>
    </row>
    <row r="889">
      <c r="L889" s="3"/>
      <c r="M889" s="3"/>
      <c r="O889" s="3"/>
      <c r="P889" s="3"/>
      <c r="R889" s="3"/>
      <c r="S889" s="3"/>
      <c r="T889" s="3"/>
      <c r="U889" s="3"/>
    </row>
    <row r="890">
      <c r="L890" s="3"/>
      <c r="M890" s="3"/>
      <c r="O890" s="3"/>
      <c r="P890" s="3"/>
      <c r="R890" s="3"/>
      <c r="S890" s="3"/>
      <c r="T890" s="3"/>
      <c r="U890" s="3"/>
    </row>
    <row r="891">
      <c r="L891" s="3"/>
      <c r="M891" s="3"/>
      <c r="O891" s="3"/>
      <c r="P891" s="3"/>
      <c r="R891" s="3"/>
      <c r="S891" s="3"/>
      <c r="T891" s="3"/>
      <c r="U891" s="3"/>
    </row>
    <row r="892">
      <c r="L892" s="3"/>
      <c r="M892" s="3"/>
      <c r="O892" s="3"/>
      <c r="P892" s="3"/>
      <c r="R892" s="3"/>
      <c r="S892" s="3"/>
      <c r="T892" s="3"/>
      <c r="U892" s="3"/>
    </row>
    <row r="893">
      <c r="L893" s="3"/>
      <c r="M893" s="3"/>
      <c r="O893" s="3"/>
      <c r="P893" s="3"/>
      <c r="R893" s="3"/>
      <c r="S893" s="3"/>
      <c r="T893" s="3"/>
      <c r="U893" s="3"/>
    </row>
    <row r="894">
      <c r="L894" s="3"/>
      <c r="M894" s="3"/>
      <c r="O894" s="3"/>
      <c r="P894" s="3"/>
      <c r="R894" s="3"/>
      <c r="S894" s="3"/>
      <c r="T894" s="3"/>
      <c r="U894" s="3"/>
    </row>
    <row r="895">
      <c r="L895" s="3"/>
      <c r="M895" s="3"/>
      <c r="O895" s="3"/>
      <c r="P895" s="3"/>
      <c r="R895" s="3"/>
      <c r="S895" s="3"/>
      <c r="T895" s="3"/>
      <c r="U895" s="3"/>
    </row>
    <row r="896">
      <c r="L896" s="3"/>
      <c r="M896" s="3"/>
      <c r="O896" s="3"/>
      <c r="P896" s="3"/>
      <c r="R896" s="3"/>
      <c r="S896" s="3"/>
      <c r="T896" s="3"/>
      <c r="U896" s="3"/>
    </row>
    <row r="897">
      <c r="L897" s="3"/>
      <c r="M897" s="3"/>
      <c r="O897" s="3"/>
      <c r="P897" s="3"/>
      <c r="R897" s="3"/>
      <c r="S897" s="3"/>
      <c r="T897" s="3"/>
      <c r="U897" s="3"/>
    </row>
    <row r="898">
      <c r="L898" s="3"/>
      <c r="M898" s="3"/>
      <c r="O898" s="3"/>
      <c r="P898" s="3"/>
      <c r="R898" s="3"/>
      <c r="S898" s="3"/>
      <c r="T898" s="3"/>
      <c r="U898" s="3"/>
    </row>
    <row r="899">
      <c r="L899" s="3"/>
      <c r="M899" s="3"/>
      <c r="O899" s="3"/>
      <c r="P899" s="3"/>
      <c r="R899" s="3"/>
      <c r="S899" s="3"/>
      <c r="T899" s="3"/>
      <c r="U899" s="3"/>
    </row>
    <row r="900">
      <c r="L900" s="3"/>
      <c r="M900" s="3"/>
      <c r="O900" s="3"/>
      <c r="P900" s="3"/>
      <c r="R900" s="3"/>
      <c r="S900" s="3"/>
      <c r="T900" s="3"/>
      <c r="U900" s="3"/>
    </row>
    <row r="901">
      <c r="L901" s="3"/>
      <c r="M901" s="3"/>
      <c r="O901" s="3"/>
      <c r="P901" s="3"/>
      <c r="R901" s="3"/>
      <c r="S901" s="3"/>
      <c r="T901" s="3"/>
      <c r="U901" s="3"/>
    </row>
    <row r="902">
      <c r="L902" s="3"/>
      <c r="M902" s="3"/>
      <c r="O902" s="3"/>
      <c r="P902" s="3"/>
      <c r="R902" s="3"/>
      <c r="S902" s="3"/>
      <c r="T902" s="3"/>
      <c r="U902" s="3"/>
    </row>
    <row r="903">
      <c r="L903" s="3"/>
      <c r="M903" s="3"/>
      <c r="O903" s="3"/>
      <c r="P903" s="3"/>
      <c r="R903" s="3"/>
      <c r="S903" s="3"/>
      <c r="T903" s="3"/>
      <c r="U903" s="3"/>
    </row>
    <row r="904">
      <c r="L904" s="3"/>
      <c r="M904" s="3"/>
      <c r="O904" s="3"/>
      <c r="P904" s="3"/>
      <c r="R904" s="3"/>
      <c r="S904" s="3"/>
      <c r="T904" s="3"/>
      <c r="U904" s="3"/>
    </row>
    <row r="905">
      <c r="L905" s="3"/>
      <c r="M905" s="3"/>
      <c r="O905" s="3"/>
      <c r="P905" s="3"/>
      <c r="R905" s="3"/>
      <c r="S905" s="3"/>
      <c r="T905" s="3"/>
      <c r="U905" s="3"/>
    </row>
    <row r="906">
      <c r="L906" s="3"/>
      <c r="M906" s="3"/>
      <c r="O906" s="3"/>
      <c r="P906" s="3"/>
      <c r="R906" s="3"/>
      <c r="S906" s="3"/>
      <c r="T906" s="3"/>
      <c r="U906" s="3"/>
    </row>
    <row r="907">
      <c r="L907" s="3"/>
      <c r="M907" s="3"/>
      <c r="O907" s="3"/>
      <c r="P907" s="3"/>
      <c r="R907" s="3"/>
      <c r="S907" s="3"/>
      <c r="T907" s="3"/>
      <c r="U907" s="3"/>
    </row>
    <row r="908">
      <c r="L908" s="3"/>
      <c r="M908" s="3"/>
      <c r="O908" s="3"/>
      <c r="P908" s="3"/>
      <c r="R908" s="3"/>
      <c r="S908" s="3"/>
      <c r="T908" s="3"/>
      <c r="U908" s="3"/>
    </row>
    <row r="909">
      <c r="L909" s="3"/>
      <c r="M909" s="3"/>
      <c r="O909" s="3"/>
      <c r="P909" s="3"/>
      <c r="R909" s="3"/>
      <c r="S909" s="3"/>
      <c r="T909" s="3"/>
      <c r="U909" s="3"/>
    </row>
    <row r="910">
      <c r="L910" s="3"/>
      <c r="M910" s="3"/>
      <c r="O910" s="3"/>
      <c r="P910" s="3"/>
      <c r="R910" s="3"/>
      <c r="S910" s="3"/>
      <c r="T910" s="3"/>
      <c r="U910" s="3"/>
    </row>
    <row r="911">
      <c r="L911" s="3"/>
      <c r="M911" s="3"/>
      <c r="O911" s="3"/>
      <c r="P911" s="3"/>
      <c r="R911" s="3"/>
      <c r="S911" s="3"/>
      <c r="T911" s="3"/>
      <c r="U911" s="3"/>
    </row>
    <row r="912">
      <c r="L912" s="3"/>
      <c r="M912" s="3"/>
      <c r="O912" s="3"/>
      <c r="P912" s="3"/>
      <c r="R912" s="3"/>
      <c r="S912" s="3"/>
      <c r="T912" s="3"/>
      <c r="U912" s="3"/>
    </row>
    <row r="913">
      <c r="L913" s="3"/>
      <c r="M913" s="3"/>
      <c r="O913" s="3"/>
      <c r="P913" s="3"/>
      <c r="R913" s="3"/>
      <c r="S913" s="3"/>
      <c r="T913" s="3"/>
      <c r="U913" s="3"/>
    </row>
    <row r="914">
      <c r="L914" s="3"/>
      <c r="M914" s="3"/>
      <c r="O914" s="3"/>
      <c r="P914" s="3"/>
      <c r="R914" s="3"/>
      <c r="S914" s="3"/>
      <c r="T914" s="3"/>
      <c r="U914" s="3"/>
    </row>
    <row r="915">
      <c r="L915" s="3"/>
      <c r="M915" s="3"/>
      <c r="O915" s="3"/>
      <c r="P915" s="3"/>
      <c r="R915" s="3"/>
      <c r="S915" s="3"/>
      <c r="T915" s="3"/>
      <c r="U915" s="3"/>
    </row>
    <row r="916">
      <c r="L916" s="3"/>
      <c r="M916" s="3"/>
      <c r="O916" s="3"/>
      <c r="P916" s="3"/>
      <c r="R916" s="3"/>
      <c r="S916" s="3"/>
      <c r="T916" s="3"/>
      <c r="U916" s="3"/>
    </row>
    <row r="917">
      <c r="L917" s="3"/>
      <c r="M917" s="3"/>
      <c r="O917" s="3"/>
      <c r="P917" s="3"/>
      <c r="R917" s="3"/>
      <c r="S917" s="3"/>
      <c r="T917" s="3"/>
      <c r="U917" s="3"/>
    </row>
    <row r="918">
      <c r="L918" s="3"/>
      <c r="M918" s="3"/>
      <c r="O918" s="3"/>
      <c r="P918" s="3"/>
      <c r="R918" s="3"/>
      <c r="S918" s="3"/>
      <c r="T918" s="3"/>
      <c r="U918" s="3"/>
    </row>
    <row r="919">
      <c r="L919" s="3"/>
      <c r="M919" s="3"/>
      <c r="O919" s="3"/>
      <c r="P919" s="3"/>
      <c r="R919" s="3"/>
      <c r="S919" s="3"/>
      <c r="T919" s="3"/>
      <c r="U919" s="3"/>
    </row>
    <row r="920">
      <c r="L920" s="3"/>
      <c r="M920" s="3"/>
      <c r="O920" s="3"/>
      <c r="P920" s="3"/>
      <c r="R920" s="3"/>
      <c r="S920" s="3"/>
      <c r="T920" s="3"/>
      <c r="U920" s="3"/>
    </row>
    <row r="921">
      <c r="L921" s="3"/>
      <c r="M921" s="3"/>
      <c r="O921" s="3"/>
      <c r="P921" s="3"/>
      <c r="R921" s="3"/>
      <c r="S921" s="3"/>
      <c r="T921" s="3"/>
      <c r="U921" s="3"/>
    </row>
    <row r="922">
      <c r="L922" s="3"/>
      <c r="M922" s="3"/>
      <c r="O922" s="3"/>
      <c r="P922" s="3"/>
      <c r="R922" s="3"/>
      <c r="S922" s="3"/>
      <c r="T922" s="3"/>
      <c r="U922" s="3"/>
    </row>
    <row r="923">
      <c r="L923" s="3"/>
      <c r="M923" s="3"/>
      <c r="O923" s="3"/>
      <c r="P923" s="3"/>
      <c r="R923" s="3"/>
      <c r="S923" s="3"/>
      <c r="T923" s="3"/>
      <c r="U923" s="3"/>
    </row>
    <row r="924">
      <c r="L924" s="3"/>
      <c r="M924" s="3"/>
      <c r="O924" s="3"/>
      <c r="P924" s="3"/>
      <c r="R924" s="3"/>
      <c r="S924" s="3"/>
      <c r="T924" s="3"/>
      <c r="U924" s="3"/>
    </row>
    <row r="925">
      <c r="L925" s="3"/>
      <c r="M925" s="3"/>
      <c r="O925" s="3"/>
      <c r="P925" s="3"/>
      <c r="R925" s="3"/>
      <c r="S925" s="3"/>
      <c r="T925" s="3"/>
      <c r="U925" s="3"/>
    </row>
    <row r="926">
      <c r="L926" s="3"/>
      <c r="M926" s="3"/>
      <c r="O926" s="3"/>
      <c r="P926" s="3"/>
      <c r="R926" s="3"/>
      <c r="S926" s="3"/>
      <c r="T926" s="3"/>
      <c r="U926" s="3"/>
    </row>
    <row r="927">
      <c r="L927" s="3"/>
      <c r="M927" s="3"/>
      <c r="O927" s="3"/>
      <c r="P927" s="3"/>
      <c r="R927" s="3"/>
      <c r="S927" s="3"/>
      <c r="T927" s="3"/>
      <c r="U927" s="3"/>
    </row>
    <row r="928">
      <c r="L928" s="3"/>
      <c r="M928" s="3"/>
      <c r="O928" s="3"/>
      <c r="P928" s="3"/>
      <c r="R928" s="3"/>
      <c r="S928" s="3"/>
      <c r="T928" s="3"/>
      <c r="U928" s="3"/>
    </row>
    <row r="929">
      <c r="L929" s="3"/>
      <c r="M929" s="3"/>
      <c r="O929" s="3"/>
      <c r="P929" s="3"/>
      <c r="R929" s="3"/>
      <c r="S929" s="3"/>
      <c r="T929" s="3"/>
      <c r="U929" s="3"/>
    </row>
    <row r="930">
      <c r="L930" s="3"/>
      <c r="M930" s="3"/>
      <c r="O930" s="3"/>
      <c r="P930" s="3"/>
      <c r="R930" s="3"/>
      <c r="S930" s="3"/>
      <c r="T930" s="3"/>
      <c r="U930" s="3"/>
    </row>
    <row r="931">
      <c r="L931" s="3"/>
      <c r="M931" s="3"/>
      <c r="O931" s="3"/>
      <c r="P931" s="3"/>
      <c r="R931" s="3"/>
      <c r="S931" s="3"/>
      <c r="T931" s="3"/>
      <c r="U931" s="3"/>
    </row>
    <row r="932">
      <c r="L932" s="3"/>
      <c r="M932" s="3"/>
      <c r="O932" s="3"/>
      <c r="P932" s="3"/>
      <c r="R932" s="3"/>
      <c r="S932" s="3"/>
      <c r="T932" s="3"/>
      <c r="U932" s="3"/>
    </row>
    <row r="933">
      <c r="L933" s="3"/>
      <c r="M933" s="3"/>
      <c r="O933" s="3"/>
      <c r="P933" s="3"/>
      <c r="R933" s="3"/>
      <c r="S933" s="3"/>
      <c r="T933" s="3"/>
      <c r="U933" s="3"/>
    </row>
    <row r="934">
      <c r="L934" s="3"/>
      <c r="M934" s="3"/>
      <c r="O934" s="3"/>
      <c r="P934" s="3"/>
      <c r="R934" s="3"/>
      <c r="S934" s="3"/>
      <c r="T934" s="3"/>
      <c r="U934" s="3"/>
    </row>
    <row r="935">
      <c r="L935" s="3"/>
      <c r="M935" s="3"/>
      <c r="O935" s="3"/>
      <c r="P935" s="3"/>
      <c r="R935" s="3"/>
      <c r="S935" s="3"/>
      <c r="T935" s="3"/>
      <c r="U935" s="3"/>
    </row>
    <row r="936">
      <c r="L936" s="3"/>
      <c r="M936" s="3"/>
      <c r="O936" s="3"/>
      <c r="P936" s="3"/>
      <c r="R936" s="3"/>
      <c r="S936" s="3"/>
      <c r="T936" s="3"/>
      <c r="U936" s="3"/>
    </row>
    <row r="937">
      <c r="L937" s="3"/>
      <c r="M937" s="3"/>
      <c r="O937" s="3"/>
      <c r="P937" s="3"/>
      <c r="R937" s="3"/>
      <c r="S937" s="3"/>
      <c r="T937" s="3"/>
      <c r="U937" s="3"/>
    </row>
    <row r="938">
      <c r="L938" s="3"/>
      <c r="M938" s="3"/>
      <c r="O938" s="3"/>
      <c r="P938" s="3"/>
      <c r="R938" s="3"/>
      <c r="S938" s="3"/>
      <c r="T938" s="3"/>
      <c r="U938" s="3"/>
    </row>
    <row r="939">
      <c r="L939" s="3"/>
      <c r="M939" s="3"/>
      <c r="O939" s="3"/>
      <c r="P939" s="3"/>
      <c r="R939" s="3"/>
      <c r="S939" s="3"/>
      <c r="T939" s="3"/>
      <c r="U939" s="3"/>
    </row>
    <row r="940">
      <c r="L940" s="3"/>
      <c r="M940" s="3"/>
      <c r="O940" s="3"/>
      <c r="P940" s="3"/>
      <c r="R940" s="3"/>
      <c r="S940" s="3"/>
      <c r="T940" s="3"/>
      <c r="U940" s="3"/>
    </row>
    <row r="941">
      <c r="L941" s="3"/>
      <c r="M941" s="3"/>
      <c r="O941" s="3"/>
      <c r="P941" s="3"/>
      <c r="R941" s="3"/>
      <c r="S941" s="3"/>
      <c r="T941" s="3"/>
      <c r="U941" s="3"/>
    </row>
    <row r="942">
      <c r="L942" s="3"/>
      <c r="M942" s="3"/>
      <c r="O942" s="3"/>
      <c r="P942" s="3"/>
      <c r="R942" s="3"/>
      <c r="S942" s="3"/>
      <c r="T942" s="3"/>
      <c r="U942" s="3"/>
    </row>
    <row r="943">
      <c r="L943" s="3"/>
      <c r="M943" s="3"/>
      <c r="O943" s="3"/>
      <c r="P943" s="3"/>
      <c r="R943" s="3"/>
      <c r="S943" s="3"/>
      <c r="T943" s="3"/>
      <c r="U943" s="3"/>
    </row>
    <row r="944">
      <c r="L944" s="3"/>
      <c r="M944" s="3"/>
      <c r="O944" s="3"/>
      <c r="P944" s="3"/>
      <c r="R944" s="3"/>
      <c r="S944" s="3"/>
      <c r="T944" s="3"/>
      <c r="U944" s="3"/>
    </row>
    <row r="945">
      <c r="L945" s="3"/>
      <c r="M945" s="3"/>
      <c r="O945" s="3"/>
      <c r="P945" s="3"/>
      <c r="R945" s="3"/>
      <c r="S945" s="3"/>
      <c r="T945" s="3"/>
      <c r="U945" s="3"/>
    </row>
    <row r="946">
      <c r="L946" s="3"/>
      <c r="M946" s="3"/>
      <c r="O946" s="3"/>
      <c r="P946" s="3"/>
      <c r="R946" s="3"/>
      <c r="S946" s="3"/>
      <c r="T946" s="3"/>
      <c r="U946" s="3"/>
    </row>
    <row r="947">
      <c r="L947" s="3"/>
      <c r="M947" s="3"/>
      <c r="O947" s="3"/>
      <c r="P947" s="3"/>
      <c r="R947" s="3"/>
      <c r="S947" s="3"/>
      <c r="T947" s="3"/>
      <c r="U947" s="3"/>
    </row>
    <row r="948">
      <c r="L948" s="3"/>
      <c r="M948" s="3"/>
      <c r="O948" s="3"/>
      <c r="P948" s="3"/>
      <c r="R948" s="3"/>
      <c r="S948" s="3"/>
      <c r="T948" s="3"/>
      <c r="U948" s="3"/>
    </row>
    <row r="949">
      <c r="L949" s="3"/>
      <c r="M949" s="3"/>
      <c r="O949" s="3"/>
      <c r="P949" s="3"/>
      <c r="R949" s="3"/>
      <c r="S949" s="3"/>
      <c r="T949" s="3"/>
      <c r="U949" s="3"/>
    </row>
    <row r="950">
      <c r="L950" s="3"/>
      <c r="M950" s="3"/>
      <c r="O950" s="3"/>
      <c r="P950" s="3"/>
      <c r="R950" s="3"/>
      <c r="S950" s="3"/>
      <c r="T950" s="3"/>
      <c r="U950" s="3"/>
    </row>
    <row r="951">
      <c r="L951" s="3"/>
      <c r="M951" s="3"/>
      <c r="O951" s="3"/>
      <c r="P951" s="3"/>
      <c r="R951" s="3"/>
      <c r="S951" s="3"/>
      <c r="T951" s="3"/>
      <c r="U951" s="3"/>
    </row>
    <row r="952">
      <c r="L952" s="3"/>
      <c r="M952" s="3"/>
      <c r="O952" s="3"/>
      <c r="P952" s="3"/>
      <c r="R952" s="3"/>
      <c r="S952" s="3"/>
      <c r="T952" s="3"/>
      <c r="U952" s="3"/>
    </row>
    <row r="953">
      <c r="L953" s="3"/>
      <c r="M953" s="3"/>
      <c r="O953" s="3"/>
      <c r="P953" s="3"/>
      <c r="R953" s="3"/>
      <c r="S953" s="3"/>
      <c r="T953" s="3"/>
      <c r="U953" s="3"/>
    </row>
    <row r="954">
      <c r="L954" s="3"/>
      <c r="M954" s="3"/>
      <c r="O954" s="3"/>
      <c r="P954" s="3"/>
      <c r="R954" s="3"/>
      <c r="S954" s="3"/>
      <c r="T954" s="3"/>
      <c r="U954" s="3"/>
    </row>
    <row r="955">
      <c r="L955" s="3"/>
      <c r="M955" s="3"/>
      <c r="O955" s="3"/>
      <c r="P955" s="3"/>
      <c r="R955" s="3"/>
      <c r="S955" s="3"/>
      <c r="T955" s="3"/>
      <c r="U955" s="3"/>
    </row>
    <row r="956">
      <c r="L956" s="3"/>
      <c r="M956" s="3"/>
      <c r="O956" s="3"/>
      <c r="P956" s="3"/>
      <c r="R956" s="3"/>
      <c r="S956" s="3"/>
      <c r="T956" s="3"/>
      <c r="U956" s="3"/>
    </row>
    <row r="957">
      <c r="L957" s="3"/>
      <c r="M957" s="3"/>
      <c r="O957" s="3"/>
      <c r="P957" s="3"/>
      <c r="R957" s="3"/>
      <c r="S957" s="3"/>
      <c r="T957" s="3"/>
      <c r="U957" s="3"/>
    </row>
    <row r="958">
      <c r="L958" s="3"/>
      <c r="M958" s="3"/>
      <c r="O958" s="3"/>
      <c r="P958" s="3"/>
      <c r="R958" s="3"/>
      <c r="S958" s="3"/>
      <c r="T958" s="3"/>
      <c r="U958" s="3"/>
    </row>
    <row r="959">
      <c r="L959" s="3"/>
      <c r="M959" s="3"/>
      <c r="O959" s="3"/>
      <c r="P959" s="3"/>
      <c r="R959" s="3"/>
      <c r="S959" s="3"/>
      <c r="T959" s="3"/>
      <c r="U959" s="3"/>
    </row>
    <row r="960">
      <c r="L960" s="3"/>
      <c r="M960" s="3"/>
      <c r="O960" s="3"/>
      <c r="P960" s="3"/>
      <c r="R960" s="3"/>
      <c r="S960" s="3"/>
      <c r="T960" s="3"/>
      <c r="U960" s="3"/>
    </row>
    <row r="961">
      <c r="L961" s="3"/>
      <c r="M961" s="3"/>
      <c r="O961" s="3"/>
      <c r="P961" s="3"/>
      <c r="R961" s="3"/>
      <c r="S961" s="3"/>
      <c r="T961" s="3"/>
      <c r="U961" s="3"/>
    </row>
    <row r="962">
      <c r="L962" s="3"/>
      <c r="M962" s="3"/>
      <c r="O962" s="3"/>
      <c r="P962" s="3"/>
      <c r="R962" s="3"/>
      <c r="S962" s="3"/>
      <c r="T962" s="3"/>
      <c r="U962" s="3"/>
    </row>
    <row r="963">
      <c r="L963" s="3"/>
      <c r="M963" s="3"/>
      <c r="O963" s="3"/>
      <c r="P963" s="3"/>
      <c r="R963" s="3"/>
      <c r="S963" s="3"/>
      <c r="T963" s="3"/>
      <c r="U963" s="3"/>
    </row>
    <row r="964">
      <c r="L964" s="3"/>
      <c r="M964" s="3"/>
      <c r="O964" s="3"/>
      <c r="P964" s="3"/>
      <c r="R964" s="3"/>
      <c r="S964" s="3"/>
      <c r="T964" s="3"/>
      <c r="U964" s="3"/>
    </row>
    <row r="965">
      <c r="L965" s="3"/>
      <c r="M965" s="3"/>
      <c r="O965" s="3"/>
      <c r="P965" s="3"/>
      <c r="R965" s="3"/>
      <c r="S965" s="3"/>
      <c r="T965" s="3"/>
      <c r="U965" s="3"/>
    </row>
    <row r="966">
      <c r="L966" s="3"/>
      <c r="M966" s="3"/>
      <c r="O966" s="3"/>
      <c r="P966" s="3"/>
      <c r="R966" s="3"/>
      <c r="S966" s="3"/>
      <c r="T966" s="3"/>
      <c r="U966" s="3"/>
    </row>
    <row r="967">
      <c r="L967" s="3"/>
      <c r="M967" s="3"/>
      <c r="O967" s="3"/>
      <c r="P967" s="3"/>
      <c r="R967" s="3"/>
      <c r="S967" s="3"/>
      <c r="T967" s="3"/>
      <c r="U967" s="3"/>
    </row>
    <row r="968">
      <c r="L968" s="3"/>
      <c r="M968" s="3"/>
      <c r="O968" s="3"/>
      <c r="P968" s="3"/>
      <c r="R968" s="3"/>
      <c r="S968" s="3"/>
      <c r="T968" s="3"/>
      <c r="U968" s="3"/>
    </row>
    <row r="969">
      <c r="L969" s="3"/>
      <c r="M969" s="3"/>
      <c r="O969" s="3"/>
      <c r="P969" s="3"/>
      <c r="R969" s="3"/>
      <c r="S969" s="3"/>
      <c r="T969" s="3"/>
      <c r="U969" s="3"/>
    </row>
    <row r="970">
      <c r="L970" s="3"/>
      <c r="M970" s="3"/>
      <c r="O970" s="3"/>
      <c r="P970" s="3"/>
      <c r="R970" s="3"/>
      <c r="S970" s="3"/>
      <c r="T970" s="3"/>
      <c r="U970" s="3"/>
    </row>
    <row r="971">
      <c r="L971" s="3"/>
      <c r="M971" s="3"/>
      <c r="O971" s="3"/>
      <c r="P971" s="3"/>
      <c r="R971" s="3"/>
      <c r="S971" s="3"/>
      <c r="T971" s="3"/>
      <c r="U971" s="3"/>
    </row>
    <row r="972">
      <c r="L972" s="3"/>
      <c r="M972" s="3"/>
      <c r="O972" s="3"/>
      <c r="P972" s="3"/>
      <c r="R972" s="3"/>
      <c r="S972" s="3"/>
      <c r="T972" s="3"/>
      <c r="U972" s="3"/>
    </row>
    <row r="973">
      <c r="L973" s="3"/>
      <c r="M973" s="3"/>
      <c r="O973" s="3"/>
      <c r="P973" s="3"/>
      <c r="R973" s="3"/>
      <c r="S973" s="3"/>
      <c r="T973" s="3"/>
      <c r="U973" s="3"/>
    </row>
    <row r="974">
      <c r="L974" s="3"/>
      <c r="M974" s="3"/>
      <c r="O974" s="3"/>
      <c r="P974" s="3"/>
      <c r="R974" s="3"/>
      <c r="S974" s="3"/>
      <c r="T974" s="3"/>
      <c r="U974" s="3"/>
    </row>
    <row r="975">
      <c r="L975" s="3"/>
      <c r="M975" s="3"/>
      <c r="O975" s="3"/>
      <c r="P975" s="3"/>
      <c r="R975" s="3"/>
      <c r="S975" s="3"/>
      <c r="T975" s="3"/>
      <c r="U975" s="3"/>
    </row>
    <row r="976">
      <c r="L976" s="3"/>
      <c r="M976" s="3"/>
      <c r="O976" s="3"/>
      <c r="P976" s="3"/>
      <c r="R976" s="3"/>
      <c r="S976" s="3"/>
      <c r="T976" s="3"/>
      <c r="U976" s="3"/>
    </row>
    <row r="977">
      <c r="L977" s="3"/>
      <c r="M977" s="3"/>
      <c r="O977" s="3"/>
      <c r="P977" s="3"/>
      <c r="R977" s="3"/>
      <c r="S977" s="3"/>
      <c r="T977" s="3"/>
      <c r="U977" s="3"/>
    </row>
    <row r="978">
      <c r="L978" s="3"/>
      <c r="M978" s="3"/>
      <c r="O978" s="3"/>
      <c r="P978" s="3"/>
      <c r="R978" s="3"/>
      <c r="S978" s="3"/>
      <c r="T978" s="3"/>
      <c r="U978" s="3"/>
    </row>
    <row r="979">
      <c r="L979" s="3"/>
      <c r="M979" s="3"/>
      <c r="O979" s="3"/>
      <c r="P979" s="3"/>
      <c r="R979" s="3"/>
      <c r="S979" s="3"/>
      <c r="T979" s="3"/>
      <c r="U979" s="3"/>
    </row>
    <row r="980">
      <c r="L980" s="3"/>
      <c r="M980" s="3"/>
      <c r="O980" s="3"/>
      <c r="P980" s="3"/>
      <c r="R980" s="3"/>
      <c r="S980" s="3"/>
      <c r="T980" s="3"/>
      <c r="U980" s="3"/>
    </row>
    <row r="981">
      <c r="L981" s="3"/>
      <c r="M981" s="3"/>
      <c r="O981" s="3"/>
      <c r="P981" s="3"/>
      <c r="R981" s="3"/>
      <c r="S981" s="3"/>
      <c r="T981" s="3"/>
      <c r="U981" s="3"/>
    </row>
    <row r="982">
      <c r="L982" s="3"/>
      <c r="M982" s="3"/>
      <c r="O982" s="3"/>
      <c r="P982" s="3"/>
      <c r="R982" s="3"/>
      <c r="S982" s="3"/>
      <c r="T982" s="3"/>
      <c r="U982" s="3"/>
    </row>
    <row r="983">
      <c r="L983" s="3"/>
      <c r="M983" s="3"/>
      <c r="O983" s="3"/>
      <c r="P983" s="3"/>
      <c r="R983" s="3"/>
      <c r="S983" s="3"/>
      <c r="T983" s="3"/>
      <c r="U983" s="3"/>
    </row>
    <row r="984">
      <c r="L984" s="3"/>
      <c r="M984" s="3"/>
      <c r="O984" s="3"/>
      <c r="P984" s="3"/>
      <c r="R984" s="3"/>
      <c r="S984" s="3"/>
      <c r="T984" s="3"/>
      <c r="U984" s="3"/>
    </row>
    <row r="985">
      <c r="L985" s="3"/>
      <c r="M985" s="3"/>
      <c r="O985" s="3"/>
      <c r="P985" s="3"/>
      <c r="R985" s="3"/>
      <c r="S985" s="3"/>
      <c r="T985" s="3"/>
      <c r="U985" s="3"/>
    </row>
    <row r="986">
      <c r="L986" s="3"/>
      <c r="M986" s="3"/>
      <c r="O986" s="3"/>
      <c r="P986" s="3"/>
      <c r="R986" s="3"/>
      <c r="S986" s="3"/>
      <c r="T986" s="3"/>
      <c r="U986" s="3"/>
    </row>
    <row r="987">
      <c r="L987" s="3"/>
      <c r="M987" s="3"/>
      <c r="O987" s="3"/>
      <c r="P987" s="3"/>
      <c r="R987" s="3"/>
      <c r="S987" s="3"/>
      <c r="T987" s="3"/>
      <c r="U987" s="3"/>
    </row>
    <row r="988">
      <c r="L988" s="3"/>
      <c r="M988" s="3"/>
      <c r="O988" s="3"/>
      <c r="P988" s="3"/>
      <c r="R988" s="3"/>
      <c r="S988" s="3"/>
      <c r="T988" s="3"/>
      <c r="U988" s="3"/>
    </row>
    <row r="989">
      <c r="L989" s="3"/>
      <c r="M989" s="3"/>
      <c r="O989" s="3"/>
      <c r="P989" s="3"/>
      <c r="R989" s="3"/>
      <c r="S989" s="3"/>
      <c r="T989" s="3"/>
      <c r="U989" s="3"/>
    </row>
    <row r="990">
      <c r="L990" s="3"/>
      <c r="M990" s="3"/>
      <c r="O990" s="3"/>
      <c r="P990" s="3"/>
      <c r="R990" s="3"/>
      <c r="S990" s="3"/>
      <c r="T990" s="3"/>
      <c r="U990" s="3"/>
    </row>
    <row r="991">
      <c r="L991" s="3"/>
      <c r="M991" s="3"/>
      <c r="O991" s="3"/>
      <c r="P991" s="3"/>
      <c r="R991" s="3"/>
      <c r="S991" s="3"/>
      <c r="T991" s="3"/>
      <c r="U991" s="3"/>
    </row>
    <row r="992">
      <c r="L992" s="3"/>
      <c r="M992" s="3"/>
      <c r="O992" s="3"/>
      <c r="P992" s="3"/>
      <c r="R992" s="3"/>
      <c r="S992" s="3"/>
      <c r="T992" s="3"/>
      <c r="U992" s="3"/>
    </row>
    <row r="993">
      <c r="L993" s="3"/>
      <c r="M993" s="3"/>
      <c r="O993" s="3"/>
      <c r="P993" s="3"/>
      <c r="R993" s="3"/>
      <c r="S993" s="3"/>
      <c r="T993" s="3"/>
      <c r="U993" s="3"/>
    </row>
    <row r="994">
      <c r="L994" s="3"/>
      <c r="M994" s="3"/>
      <c r="O994" s="3"/>
      <c r="P994" s="3"/>
      <c r="R994" s="3"/>
      <c r="S994" s="3"/>
      <c r="T994" s="3"/>
      <c r="U994" s="3"/>
    </row>
    <row r="995">
      <c r="L995" s="3"/>
      <c r="M995" s="3"/>
      <c r="O995" s="3"/>
      <c r="P995" s="3"/>
      <c r="R995" s="3"/>
      <c r="S995" s="3"/>
      <c r="T995" s="3"/>
      <c r="U995" s="3"/>
    </row>
    <row r="996">
      <c r="L996" s="3"/>
      <c r="M996" s="3"/>
      <c r="O996" s="3"/>
      <c r="P996" s="3"/>
      <c r="R996" s="3"/>
      <c r="S996" s="3"/>
      <c r="T996" s="3"/>
      <c r="U996" s="3"/>
    </row>
    <row r="997">
      <c r="L997" s="3"/>
      <c r="M997" s="3"/>
      <c r="O997" s="3"/>
      <c r="P997" s="3"/>
      <c r="R997" s="3"/>
      <c r="S997" s="3"/>
      <c r="T997" s="3"/>
      <c r="U997" s="3"/>
    </row>
    <row r="998">
      <c r="L998" s="3"/>
      <c r="M998" s="3"/>
      <c r="O998" s="3"/>
      <c r="P998" s="3"/>
      <c r="R998" s="3"/>
      <c r="S998" s="3"/>
      <c r="T998" s="3"/>
      <c r="U998" s="3"/>
    </row>
    <row r="999">
      <c r="L999" s="3"/>
      <c r="M999" s="3"/>
      <c r="O999" s="3"/>
      <c r="P999" s="3"/>
      <c r="R999" s="3"/>
      <c r="S999" s="3"/>
      <c r="T999" s="3"/>
      <c r="U999" s="3"/>
    </row>
    <row r="1000">
      <c r="L1000" s="3"/>
      <c r="M1000" s="3"/>
      <c r="O1000" s="3"/>
      <c r="P1000" s="3"/>
      <c r="R1000" s="3"/>
      <c r="S1000" s="3"/>
      <c r="T1000" s="3"/>
      <c r="U1000" s="3"/>
    </row>
  </sheetData>
  <conditionalFormatting sqref="R1:S1000">
    <cfRule type="containsText" dxfId="0" priority="1" operator="containsText" text="Pending">
      <formula>NOT(ISERROR(SEARCH(("Pending"),(R1))))</formula>
    </cfRule>
  </conditionalFormatting>
  <conditionalFormatting sqref="R1:S1000">
    <cfRule type="containsText" dxfId="1" priority="2" operator="containsText" text="Delivered">
      <formula>NOT(ISERROR(SEARCH(("Delivered"),(R1))))</formula>
    </cfRule>
  </conditionalFormatting>
  <conditionalFormatting sqref="R1:S1000">
    <cfRule type="containsText" dxfId="2" priority="3" operator="containsText" text="Cancelled">
      <formula>NOT(ISERROR(SEARCH(("Cancelled"),(R1))))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3">
      <c r="A3" s="22" t="s">
        <v>568</v>
      </c>
    </row>
    <row r="4">
      <c r="C4" s="23"/>
      <c r="J4" s="24"/>
    </row>
  </sheetData>
  <mergeCells count="1">
    <mergeCell ref="A3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9">
      <c r="B9" s="7" t="s">
        <v>569</v>
      </c>
      <c r="G9" s="7" t="s">
        <v>570</v>
      </c>
      <c r="M9" s="7" t="s">
        <v>571</v>
      </c>
      <c r="S9" s="7" t="s">
        <v>572</v>
      </c>
    </row>
    <row r="26">
      <c r="A26" s="25"/>
      <c r="B26" s="26" t="s">
        <v>573</v>
      </c>
    </row>
  </sheetData>
  <mergeCells count="5">
    <mergeCell ref="B9:E9"/>
    <mergeCell ref="G9:K9"/>
    <mergeCell ref="M9:Q9"/>
    <mergeCell ref="S9:W9"/>
    <mergeCell ref="B26:F26"/>
  </mergeCells>
  <drawing r:id="rId1"/>
</worksheet>
</file>