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chasestoeger/Desktop/"/>
    </mc:Choice>
  </mc:AlternateContent>
  <xr:revisionPtr revIDLastSave="0" documentId="13_ncr:1_{B1265C23-C13F-C641-9E00-6A2182433CE5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New Jersey (Per Diem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1" i="1"/>
  <c r="D40" i="1"/>
  <c r="D39" i="1"/>
  <c r="D38" i="1"/>
  <c r="D48" i="1" s="1"/>
  <c r="D33" i="1"/>
  <c r="D32" i="1"/>
  <c r="D31" i="1"/>
  <c r="D30" i="1"/>
  <c r="D29" i="1"/>
  <c r="D34" i="1" s="1"/>
  <c r="D28" i="1"/>
  <c r="D21" i="1"/>
  <c r="D20" i="1"/>
  <c r="D19" i="1"/>
  <c r="D18" i="1"/>
  <c r="D17" i="1"/>
  <c r="D16" i="1"/>
  <c r="D23" i="1" l="1"/>
  <c r="D36" i="1"/>
  <c r="D44" i="1"/>
  <c r="D35" i="1"/>
  <c r="D37" i="1" s="1"/>
  <c r="D24" i="1"/>
  <c r="D22" i="1"/>
  <c r="D25" i="1" l="1"/>
  <c r="D26" i="1" s="1"/>
  <c r="D47" i="1" s="1"/>
  <c r="D49" i="1" s="1"/>
</calcChain>
</file>

<file path=xl/sharedStrings.xml><?xml version="1.0" encoding="utf-8"?>
<sst xmlns="http://schemas.openxmlformats.org/spreadsheetml/2006/main" count="48" uniqueCount="38">
  <si>
    <t>New Jersey State (Per Diem) Calculations</t>
  </si>
  <si>
    <t>Inputs</t>
  </si>
  <si>
    <t>Purchase Date</t>
  </si>
  <si>
    <t>Principal (Lien Face Value)</t>
  </si>
  <si>
    <t>Interest Rate (Bid Rate)</t>
  </si>
  <si>
    <t>Overbid Amount</t>
  </si>
  <si>
    <t>Year End Penalty Jurisdiction (True or False)</t>
  </si>
  <si>
    <t>False</t>
  </si>
  <si>
    <t>Sub Tax 1 (Amount)</t>
  </si>
  <si>
    <t>Sub Tax 1 (Date)</t>
  </si>
  <si>
    <t>Recoverable Fees</t>
  </si>
  <si>
    <t>Redemption Date</t>
  </si>
  <si>
    <t>Per Diem Days Per Year</t>
  </si>
  <si>
    <t>Per Diem Days Per Month</t>
  </si>
  <si>
    <t>Principal (Per Diem)</t>
  </si>
  <si>
    <t xml:space="preserve">  Year (Original Start Date)</t>
  </si>
  <si>
    <t xml:space="preserve">  Year(Redemption Date)</t>
  </si>
  <si>
    <t xml:space="preserve">  Month (Original Start Date)</t>
  </si>
  <si>
    <t xml:space="preserve">  Month (Redemption Date)</t>
  </si>
  <si>
    <t xml:space="preserve">  Day (Original Start Date)</t>
  </si>
  <si>
    <t xml:space="preserve">  Day (Redemption Date)</t>
  </si>
  <si>
    <t xml:space="preserve">  Days of Interest (Per Diem Yearly)</t>
  </si>
  <si>
    <t xml:space="preserve">  Days of Interest (Per Diem Monthly)</t>
  </si>
  <si>
    <t xml:space="preserve">  Days of Interest (Per Diem Daily)</t>
  </si>
  <si>
    <t xml:space="preserve">  Total Days</t>
  </si>
  <si>
    <t xml:space="preserve">  Total Principal Per Diem </t>
  </si>
  <si>
    <t>Sub 1 (Per Diem)</t>
  </si>
  <si>
    <t xml:space="preserve">  Total Sub 1 Per Diem </t>
  </si>
  <si>
    <t>YEP Principal Amount</t>
  </si>
  <si>
    <t>YEP Sub Tax Amount 1</t>
  </si>
  <si>
    <t>Overbid Amount (Redemption Value)</t>
  </si>
  <si>
    <t>Outputs</t>
  </si>
  <si>
    <t>Total Penalty Amount</t>
  </si>
  <si>
    <t>Penalty Amount</t>
  </si>
  <si>
    <t>Year End Penalty (YEP)</t>
  </si>
  <si>
    <t>Total Interest Amount (Principal)</t>
  </si>
  <si>
    <t>Total Interest Amount (Sub Taxes)</t>
  </si>
  <si>
    <t>Total Redemption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</si>
</sst>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6"/>
      <color rgb="FFFFFFFF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7" xfId="0" applyFont="1" applyFill="1" applyBorder="1" applyAlignment="1"/>
    <xf numFmtId="0" fontId="1" fillId="2" borderId="8" xfId="0" applyFont="1" applyFill="1" applyBorder="1" applyAlignment="1"/>
    <xf numFmtId="14" fontId="1" fillId="5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/>
    <xf numFmtId="164" fontId="1" fillId="5" borderId="7" xfId="0" applyNumberFormat="1" applyFont="1" applyFill="1" applyBorder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164" fontId="1" fillId="5" borderId="8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49" fontId="1" fillId="5" borderId="8" xfId="0" applyNumberFormat="1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2" fontId="5" fillId="2" borderId="8" xfId="0" applyNumberFormat="1" applyFont="1" applyFill="1" applyBorder="1" applyAlignment="1">
      <alignment horizontal="center"/>
    </xf>
    <xf numFmtId="0" fontId="6" fillId="3" borderId="4" xfId="0" applyFont="1" applyFill="1" applyBorder="1"/>
    <xf numFmtId="164" fontId="1" fillId="2" borderId="8" xfId="0" applyNumberFormat="1" applyFont="1" applyFill="1" applyBorder="1" applyAlignment="1">
      <alignment horizontal="center"/>
    </xf>
    <xf numFmtId="0" fontId="6" fillId="3" borderId="7" xfId="0" applyFont="1" applyFill="1" applyBorder="1"/>
    <xf numFmtId="0" fontId="1" fillId="3" borderId="0" xfId="0" applyFont="1" applyFill="1" applyAlignment="1"/>
    <xf numFmtId="164" fontId="5" fillId="2" borderId="8" xfId="0" applyNumberFormat="1" applyFont="1" applyFill="1" applyBorder="1" applyAlignment="1">
      <alignment horizontal="center"/>
    </xf>
    <xf numFmtId="0" fontId="6" fillId="3" borderId="5" xfId="0" applyFont="1" applyFill="1" applyBorder="1"/>
    <xf numFmtId="0" fontId="1" fillId="3" borderId="12" xfId="0" applyFont="1" applyFill="1" applyBorder="1" applyAlignment="1"/>
    <xf numFmtId="0" fontId="6" fillId="3" borderId="6" xfId="0" applyFont="1" applyFill="1" applyBorder="1"/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4" fillId="4" borderId="5" xfId="0" applyFont="1" applyFill="1" applyBorder="1" applyAlignment="1">
      <alignment horizontal="center"/>
    </xf>
    <xf numFmtId="0" fontId="3" fillId="0" borderId="6" xfId="0" applyFont="1" applyBorder="1"/>
    <xf numFmtId="0" fontId="4" fillId="4" borderId="10" xfId="0" applyFont="1" applyFill="1" applyBorder="1" applyAlignment="1">
      <alignment horizontal="center"/>
    </xf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0"/>
  <sheetViews>
    <sheetView showGridLines="0" tabSelected="1" workbookViewId="0">
      <selection activeCell="H16" sqref="H16"/>
    </sheetView>
  </sheetViews>
  <sheetFormatPr baseColWidth="10" defaultColWidth="14.5" defaultRowHeight="15.75" customHeight="1" x14ac:dyDescent="0.15"/>
  <cols>
    <col min="1" max="1" width="3.83203125" customWidth="1"/>
    <col min="2" max="2" width="3.6640625" customWidth="1"/>
    <col min="3" max="3" width="55.1640625" customWidth="1"/>
    <col min="4" max="4" width="21.33203125" customWidth="1"/>
    <col min="5" max="5" width="3.6640625" customWidth="1"/>
  </cols>
  <sheetData>
    <row r="1" spans="1:5" x14ac:dyDescent="0.2">
      <c r="A1" s="1"/>
      <c r="B1" s="1"/>
      <c r="C1" s="2"/>
      <c r="D1" s="2"/>
      <c r="E1" s="1"/>
    </row>
    <row r="2" spans="1:5" ht="21" customHeight="1" x14ac:dyDescent="0.25">
      <c r="A2" s="1"/>
      <c r="B2" s="3"/>
      <c r="C2" s="28" t="s">
        <v>0</v>
      </c>
      <c r="D2" s="29"/>
      <c r="E2" s="4"/>
    </row>
    <row r="3" spans="1:5" ht="15.75" customHeight="1" x14ac:dyDescent="0.25">
      <c r="A3" s="1"/>
      <c r="B3" s="5"/>
      <c r="C3" s="30" t="s">
        <v>1</v>
      </c>
      <c r="D3" s="31"/>
      <c r="E3" s="6"/>
    </row>
    <row r="4" spans="1:5" x14ac:dyDescent="0.2">
      <c r="A4" s="1"/>
      <c r="B4" s="5"/>
      <c r="C4" s="7" t="s">
        <v>2</v>
      </c>
      <c r="D4" s="8"/>
      <c r="E4" s="6"/>
    </row>
    <row r="5" spans="1:5" x14ac:dyDescent="0.2">
      <c r="A5" s="1"/>
      <c r="B5" s="5"/>
      <c r="C5" s="9" t="s">
        <v>3</v>
      </c>
      <c r="D5" s="10"/>
      <c r="E5" s="6"/>
    </row>
    <row r="6" spans="1:5" x14ac:dyDescent="0.2">
      <c r="A6" s="1"/>
      <c r="B6" s="5"/>
      <c r="C6" s="7" t="s">
        <v>4</v>
      </c>
      <c r="D6" s="11"/>
      <c r="E6" s="6"/>
    </row>
    <row r="7" spans="1:5" x14ac:dyDescent="0.2">
      <c r="A7" s="1"/>
      <c r="B7" s="5"/>
      <c r="C7" s="12" t="s">
        <v>5</v>
      </c>
      <c r="D7" s="13"/>
      <c r="E7" s="6"/>
    </row>
    <row r="8" spans="1:5" x14ac:dyDescent="0.2">
      <c r="A8" s="1"/>
      <c r="B8" s="5"/>
      <c r="C8" s="14" t="s">
        <v>6</v>
      </c>
      <c r="D8" s="15" t="s">
        <v>7</v>
      </c>
      <c r="E8" s="6"/>
    </row>
    <row r="9" spans="1:5" x14ac:dyDescent="0.2">
      <c r="A9" s="1"/>
      <c r="B9" s="5"/>
      <c r="C9" s="7" t="s">
        <v>8</v>
      </c>
      <c r="D9" s="16"/>
      <c r="E9" s="6"/>
    </row>
    <row r="10" spans="1:5" x14ac:dyDescent="0.2">
      <c r="A10" s="1"/>
      <c r="B10" s="5"/>
      <c r="C10" s="7" t="s">
        <v>9</v>
      </c>
      <c r="D10" s="8"/>
      <c r="E10" s="6"/>
    </row>
    <row r="11" spans="1:5" x14ac:dyDescent="0.2">
      <c r="A11" s="1"/>
      <c r="B11" s="5"/>
      <c r="C11" s="7" t="s">
        <v>10</v>
      </c>
      <c r="D11" s="16"/>
      <c r="E11" s="6"/>
    </row>
    <row r="12" spans="1:5" x14ac:dyDescent="0.2">
      <c r="A12" s="1"/>
      <c r="B12" s="5"/>
      <c r="C12" s="7" t="s">
        <v>11</v>
      </c>
      <c r="D12" s="8"/>
      <c r="E12" s="6"/>
    </row>
    <row r="13" spans="1:5" x14ac:dyDescent="0.2">
      <c r="A13" s="1"/>
      <c r="B13" s="5"/>
      <c r="C13" s="7" t="s">
        <v>12</v>
      </c>
      <c r="D13" s="17">
        <v>360</v>
      </c>
      <c r="E13" s="6"/>
    </row>
    <row r="14" spans="1:5" x14ac:dyDescent="0.2">
      <c r="A14" s="1"/>
      <c r="B14" s="5"/>
      <c r="C14" s="7" t="s">
        <v>13</v>
      </c>
      <c r="D14" s="17">
        <v>30</v>
      </c>
      <c r="E14" s="6"/>
    </row>
    <row r="15" spans="1:5" x14ac:dyDescent="0.2">
      <c r="A15" s="1"/>
      <c r="B15" s="5"/>
      <c r="C15" s="7" t="s">
        <v>14</v>
      </c>
      <c r="D15" s="17"/>
      <c r="E15" s="6"/>
    </row>
    <row r="16" spans="1:5" x14ac:dyDescent="0.2">
      <c r="A16" s="1"/>
      <c r="B16" s="5"/>
      <c r="C16" s="7" t="s">
        <v>15</v>
      </c>
      <c r="D16" s="17">
        <f>YEAR(D4)</f>
        <v>1900</v>
      </c>
      <c r="E16" s="6"/>
    </row>
    <row r="17" spans="1:5" x14ac:dyDescent="0.2">
      <c r="A17" s="1"/>
      <c r="B17" s="5"/>
      <c r="C17" s="7" t="s">
        <v>16</v>
      </c>
      <c r="D17" s="17">
        <f>YEAR(D12)</f>
        <v>1900</v>
      </c>
      <c r="E17" s="6"/>
    </row>
    <row r="18" spans="1:5" x14ac:dyDescent="0.2">
      <c r="A18" s="1"/>
      <c r="B18" s="5"/>
      <c r="C18" s="7" t="s">
        <v>17</v>
      </c>
      <c r="D18" s="17">
        <f>MONTH(D4)</f>
        <v>1</v>
      </c>
      <c r="E18" s="6"/>
    </row>
    <row r="19" spans="1:5" x14ac:dyDescent="0.2">
      <c r="A19" s="1"/>
      <c r="B19" s="5"/>
      <c r="C19" s="7" t="s">
        <v>18</v>
      </c>
      <c r="D19" s="17">
        <f>MONTH(D12)</f>
        <v>1</v>
      </c>
      <c r="E19" s="6"/>
    </row>
    <row r="20" spans="1:5" x14ac:dyDescent="0.2">
      <c r="A20" s="1"/>
      <c r="B20" s="5"/>
      <c r="C20" s="7" t="s">
        <v>19</v>
      </c>
      <c r="D20" s="17">
        <f>DAY(D4)</f>
        <v>0</v>
      </c>
      <c r="E20" s="6"/>
    </row>
    <row r="21" spans="1:5" x14ac:dyDescent="0.2">
      <c r="A21" s="1"/>
      <c r="B21" s="5"/>
      <c r="C21" s="7" t="s">
        <v>20</v>
      </c>
      <c r="D21" s="17">
        <f>DAY(D12)</f>
        <v>0</v>
      </c>
      <c r="E21" s="6"/>
    </row>
    <row r="22" spans="1:5" x14ac:dyDescent="0.2">
      <c r="A22" s="1"/>
      <c r="B22" s="5"/>
      <c r="C22" s="7" t="s">
        <v>21</v>
      </c>
      <c r="D22" s="17">
        <f>D13*(D17-D16)</f>
        <v>0</v>
      </c>
      <c r="E22" s="6"/>
    </row>
    <row r="23" spans="1:5" x14ac:dyDescent="0.2">
      <c r="A23" s="1"/>
      <c r="B23" s="5"/>
      <c r="C23" s="7" t="s">
        <v>22</v>
      </c>
      <c r="D23" s="17">
        <f>D14*(D19-D18)</f>
        <v>0</v>
      </c>
      <c r="E23" s="6"/>
    </row>
    <row r="24" spans="1:5" x14ac:dyDescent="0.2">
      <c r="A24" s="1"/>
      <c r="B24" s="5"/>
      <c r="C24" s="7" t="s">
        <v>23</v>
      </c>
      <c r="D24" s="17">
        <f>D21-D20</f>
        <v>0</v>
      </c>
      <c r="E24" s="6"/>
    </row>
    <row r="25" spans="1:5" x14ac:dyDescent="0.2">
      <c r="A25" s="1"/>
      <c r="B25" s="5"/>
      <c r="C25" s="7" t="s">
        <v>24</v>
      </c>
      <c r="D25" s="17">
        <f>SUM(D22:D24)</f>
        <v>0</v>
      </c>
      <c r="E25" s="6"/>
    </row>
    <row r="26" spans="1:5" x14ac:dyDescent="0.2">
      <c r="A26" s="1"/>
      <c r="B26" s="5"/>
      <c r="C26" s="18" t="s">
        <v>25</v>
      </c>
      <c r="D26" s="19">
        <f>D25/D13</f>
        <v>0</v>
      </c>
      <c r="E26" s="6"/>
    </row>
    <row r="27" spans="1:5" x14ac:dyDescent="0.2">
      <c r="A27" s="1"/>
      <c r="B27" s="5"/>
      <c r="C27" s="7" t="s">
        <v>26</v>
      </c>
      <c r="D27" s="17"/>
      <c r="E27" s="6"/>
    </row>
    <row r="28" spans="1:5" x14ac:dyDescent="0.2">
      <c r="A28" s="1"/>
      <c r="B28" s="5"/>
      <c r="C28" s="7" t="s">
        <v>15</v>
      </c>
      <c r="D28" s="17">
        <f>YEAR(D10)</f>
        <v>1900</v>
      </c>
      <c r="E28" s="6"/>
    </row>
    <row r="29" spans="1:5" x14ac:dyDescent="0.2">
      <c r="A29" s="1"/>
      <c r="B29" s="5"/>
      <c r="C29" s="7" t="s">
        <v>16</v>
      </c>
      <c r="D29" s="17">
        <f>YEAR($D$12)</f>
        <v>1900</v>
      </c>
      <c r="E29" s="6"/>
    </row>
    <row r="30" spans="1:5" x14ac:dyDescent="0.2">
      <c r="A30" s="1"/>
      <c r="B30" s="5"/>
      <c r="C30" s="7" t="s">
        <v>17</v>
      </c>
      <c r="D30" s="17">
        <f>MONTH(D10)</f>
        <v>1</v>
      </c>
      <c r="E30" s="6"/>
    </row>
    <row r="31" spans="1:5" x14ac:dyDescent="0.2">
      <c r="A31" s="1"/>
      <c r="B31" s="5"/>
      <c r="C31" s="7" t="s">
        <v>18</v>
      </c>
      <c r="D31" s="17">
        <f>MONTH($D$12)</f>
        <v>1</v>
      </c>
      <c r="E31" s="6"/>
    </row>
    <row r="32" spans="1:5" x14ac:dyDescent="0.2">
      <c r="A32" s="1"/>
      <c r="B32" s="5"/>
      <c r="C32" s="7" t="s">
        <v>19</v>
      </c>
      <c r="D32" s="17">
        <f>DAY(D10)</f>
        <v>0</v>
      </c>
      <c r="E32" s="6"/>
    </row>
    <row r="33" spans="1:5" x14ac:dyDescent="0.2">
      <c r="A33" s="1"/>
      <c r="B33" s="5"/>
      <c r="C33" s="7" t="s">
        <v>20</v>
      </c>
      <c r="D33" s="17">
        <f>DAY($D$12)</f>
        <v>0</v>
      </c>
      <c r="E33" s="6"/>
    </row>
    <row r="34" spans="1:5" x14ac:dyDescent="0.2">
      <c r="A34" s="1"/>
      <c r="B34" s="5"/>
      <c r="C34" s="7" t="s">
        <v>21</v>
      </c>
      <c r="D34" s="17">
        <f>($D$13*(D29-D28))</f>
        <v>0</v>
      </c>
      <c r="E34" s="6"/>
    </row>
    <row r="35" spans="1:5" x14ac:dyDescent="0.2">
      <c r="A35" s="1"/>
      <c r="B35" s="5"/>
      <c r="C35" s="7" t="s">
        <v>22</v>
      </c>
      <c r="D35" s="17">
        <f>$D$14*(D31-D30)</f>
        <v>0</v>
      </c>
      <c r="E35" s="6"/>
    </row>
    <row r="36" spans="1:5" x14ac:dyDescent="0.2">
      <c r="A36" s="1"/>
      <c r="B36" s="5"/>
      <c r="C36" s="7" t="s">
        <v>23</v>
      </c>
      <c r="D36" s="17">
        <f>D33-D32</f>
        <v>0</v>
      </c>
      <c r="E36" s="6"/>
    </row>
    <row r="37" spans="1:5" x14ac:dyDescent="0.2">
      <c r="A37" s="1"/>
      <c r="B37" s="5"/>
      <c r="C37" s="7" t="s">
        <v>24</v>
      </c>
      <c r="D37" s="17">
        <f>SUM(D34:D36)</f>
        <v>0</v>
      </c>
      <c r="E37" s="6"/>
    </row>
    <row r="38" spans="1:5" x14ac:dyDescent="0.2">
      <c r="A38" s="1"/>
      <c r="B38" s="5"/>
      <c r="C38" s="18" t="s">
        <v>27</v>
      </c>
      <c r="D38" s="19">
        <f>IF(D10="",0,D37/$D$13)</f>
        <v>0</v>
      </c>
      <c r="E38" s="6"/>
    </row>
    <row r="39" spans="1:5" x14ac:dyDescent="0.2">
      <c r="B39" s="20"/>
      <c r="C39" s="7" t="s">
        <v>28</v>
      </c>
      <c r="D39" s="21">
        <f>IF($D$5&gt;10000,$D$5*0.06,0)</f>
        <v>0</v>
      </c>
      <c r="E39" s="22"/>
    </row>
    <row r="40" spans="1:5" x14ac:dyDescent="0.2">
      <c r="B40" s="20"/>
      <c r="C40" s="7" t="s">
        <v>29</v>
      </c>
      <c r="D40" s="21">
        <f>IF($D$9&gt;10000,$D$9*0.06,0)</f>
        <v>0</v>
      </c>
      <c r="E40" s="22"/>
    </row>
    <row r="41" spans="1:5" x14ac:dyDescent="0.2">
      <c r="B41" s="20"/>
      <c r="C41" s="7" t="s">
        <v>30</v>
      </c>
      <c r="D41" s="21">
        <f>IF(($D$12-$D$4)&gt;($D$13*5),0,$D$7)</f>
        <v>0</v>
      </c>
      <c r="E41" s="22"/>
    </row>
    <row r="42" spans="1:5" x14ac:dyDescent="0.2">
      <c r="B42" s="20"/>
      <c r="C42" s="23"/>
      <c r="D42" s="23"/>
      <c r="E42" s="22"/>
    </row>
    <row r="43" spans="1:5" ht="15.75" customHeight="1" x14ac:dyDescent="0.25">
      <c r="B43" s="20"/>
      <c r="C43" s="32" t="s">
        <v>31</v>
      </c>
      <c r="D43" s="33"/>
      <c r="E43" s="22"/>
    </row>
    <row r="44" spans="1:5" x14ac:dyDescent="0.2">
      <c r="B44" s="20"/>
      <c r="C44" s="18" t="s">
        <v>32</v>
      </c>
      <c r="D44" s="24">
        <f>SUM(D45:D46)</f>
        <v>0</v>
      </c>
      <c r="E44" s="22"/>
    </row>
    <row r="45" spans="1:5" x14ac:dyDescent="0.2">
      <c r="B45" s="20"/>
      <c r="C45" s="12" t="s">
        <v>33</v>
      </c>
      <c r="D45" s="21">
        <f>IF(AND(D5&gt;200,D5&lt;5001),D5*0.02,IF(AND(D5&gt;5000,D5&lt;10001),D5*0.04,IF(D5&gt;10000,D5*0.06,0)))</f>
        <v>0</v>
      </c>
      <c r="E45" s="22"/>
    </row>
    <row r="46" spans="1:5" x14ac:dyDescent="0.2">
      <c r="B46" s="20"/>
      <c r="C46" s="12" t="s">
        <v>34</v>
      </c>
      <c r="D46" s="21">
        <f>IF(D8="True",SUM(D39:D40),0)</f>
        <v>0</v>
      </c>
      <c r="E46" s="22"/>
    </row>
    <row r="47" spans="1:5" x14ac:dyDescent="0.2">
      <c r="B47" s="20"/>
      <c r="C47" s="18" t="s">
        <v>35</v>
      </c>
      <c r="D47" s="24">
        <f>ROUND(($D$5*$D$6*$D$26),2)</f>
        <v>0</v>
      </c>
      <c r="E47" s="22"/>
    </row>
    <row r="48" spans="1:5" x14ac:dyDescent="0.2">
      <c r="B48" s="20"/>
      <c r="C48" s="18" t="s">
        <v>36</v>
      </c>
      <c r="D48" s="24">
        <f>ROUND(($D$9*$D$6*$D$38),2)</f>
        <v>0</v>
      </c>
      <c r="E48" s="22"/>
    </row>
    <row r="49" spans="2:5" x14ac:dyDescent="0.2">
      <c r="B49" s="20"/>
      <c r="C49" s="18" t="s">
        <v>37</v>
      </c>
      <c r="D49" s="24">
        <f>D5+D9+D11+D41+D44+D47+D48</f>
        <v>0</v>
      </c>
      <c r="E49" s="22"/>
    </row>
    <row r="50" spans="2:5" x14ac:dyDescent="0.2">
      <c r="B50" s="25"/>
      <c r="C50" s="26"/>
      <c r="D50" s="26"/>
      <c r="E50" s="27"/>
    </row>
  </sheetData>
  <mergeCells count="3">
    <mergeCell ref="C2:D2"/>
    <mergeCell ref="C3:D3"/>
    <mergeCell ref="C43:D43"/>
  </mergeCells>
  <dataValidations count="1">
    <dataValidation type="list" allowBlank="1" sqref="D8" xr:uid="{00000000-0002-0000-0000-000000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Jersey (Per Diem)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Chase Stoeger</cp:lastModifiedBy>
  <dcterms:modified xsi:type="dcterms:W3CDTF">2021-12-28T16:23:41Z</dcterms:modified>
</cp:coreProperties>
</file>