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K57630\Downloads\GreatLakes\ANOVA_Python\"/>
    </mc:Choice>
  </mc:AlternateContent>
  <xr:revisionPtr revIDLastSave="0" documentId="13_ncr:1_{DBDCD041-B5BB-427C-AAA4-E84FBD6D0F5F}" xr6:coauthVersionLast="41" xr6:coauthVersionMax="41" xr10:uidLastSave="{00000000-0000-0000-0000-000000000000}"/>
  <bookViews>
    <workbookView xWindow="-110" yWindow="-110" windowWidth="19420" windowHeight="10420" xr2:uid="{BD6E6B6B-A6E6-4CC9-8154-E515E3242F57}"/>
  </bookViews>
  <sheets>
    <sheet name="Data" sheetId="1" r:id="rId1"/>
    <sheet name="Means" sheetId="3" r:id="rId2"/>
    <sheet name="SSW" sheetId="4" r:id="rId3"/>
    <sheet name="TSS" sheetId="5" r:id="rId4"/>
    <sheet name="SSB" sheetId="6" r:id="rId5"/>
    <sheet name="Anova" sheetId="2" r:id="rId6"/>
    <sheet name="Sheet1" sheetId="7" r:id="rId7"/>
    <sheet name="Sheet2"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M7" i="2"/>
  <c r="A19" i="6"/>
  <c r="M8" i="2"/>
  <c r="M6" i="2"/>
  <c r="A15" i="6" l="1"/>
  <c r="A13" i="6"/>
  <c r="J10" i="6"/>
  <c r="G10" i="6"/>
  <c r="D10" i="6"/>
  <c r="A10" i="6"/>
  <c r="J8" i="6"/>
  <c r="G8" i="6"/>
  <c r="D8" i="6"/>
  <c r="A8" i="6"/>
  <c r="C48"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7" i="5"/>
  <c r="A48" i="5"/>
  <c r="L16" i="4"/>
  <c r="L10" i="4"/>
  <c r="L14" i="4"/>
  <c r="I16" i="4"/>
  <c r="I7" i="4"/>
  <c r="I8" i="4"/>
  <c r="I9" i="4"/>
  <c r="I10" i="4"/>
  <c r="I11" i="4"/>
  <c r="I12" i="4"/>
  <c r="I13" i="4"/>
  <c r="I14" i="4"/>
  <c r="I15" i="4"/>
  <c r="I6" i="4"/>
  <c r="C6" i="4"/>
  <c r="J16" i="4"/>
  <c r="G16" i="4"/>
  <c r="D16" i="4"/>
  <c r="E15" i="4" s="1"/>
  <c r="F15" i="4" s="1"/>
  <c r="A16" i="4"/>
  <c r="B15" i="4" s="1"/>
  <c r="C15" i="4" s="1"/>
  <c r="K15" i="4"/>
  <c r="L15" i="4" s="1"/>
  <c r="H15" i="4"/>
  <c r="K14" i="4"/>
  <c r="H14" i="4"/>
  <c r="K13" i="4"/>
  <c r="L13" i="4" s="1"/>
  <c r="H13" i="4"/>
  <c r="K12" i="4"/>
  <c r="L12" i="4" s="1"/>
  <c r="H12" i="4"/>
  <c r="K11" i="4"/>
  <c r="L11" i="4" s="1"/>
  <c r="H11" i="4"/>
  <c r="B11" i="4"/>
  <c r="C11" i="4" s="1"/>
  <c r="K10" i="4"/>
  <c r="H10" i="4"/>
  <c r="B10" i="4"/>
  <c r="C10" i="4" s="1"/>
  <c r="K9" i="4"/>
  <c r="L9" i="4" s="1"/>
  <c r="H9" i="4"/>
  <c r="B9" i="4"/>
  <c r="C9" i="4" s="1"/>
  <c r="K8" i="4"/>
  <c r="L8" i="4" s="1"/>
  <c r="H8" i="4"/>
  <c r="B8" i="4"/>
  <c r="C8" i="4" s="1"/>
  <c r="K7" i="4"/>
  <c r="L7" i="4" s="1"/>
  <c r="H7" i="4"/>
  <c r="B7" i="4"/>
  <c r="C7" i="4" s="1"/>
  <c r="K6" i="4"/>
  <c r="L6" i="4" s="1"/>
  <c r="H6" i="4"/>
  <c r="B6" i="4"/>
  <c r="B14" i="4" l="1"/>
  <c r="C14" i="4" s="1"/>
  <c r="B12" i="4"/>
  <c r="C12" i="4" s="1"/>
  <c r="C16" i="4" s="1"/>
  <c r="B13" i="4"/>
  <c r="C13" i="4" s="1"/>
  <c r="E6" i="4"/>
  <c r="F6" i="4" s="1"/>
  <c r="F16" i="4" s="1"/>
  <c r="E8" i="4"/>
  <c r="F8" i="4" s="1"/>
  <c r="E10" i="4"/>
  <c r="F10" i="4" s="1"/>
  <c r="E13" i="4"/>
  <c r="F13" i="4" s="1"/>
  <c r="E14" i="4"/>
  <c r="F14" i="4" s="1"/>
  <c r="E7" i="4"/>
  <c r="F7" i="4" s="1"/>
  <c r="E9" i="4"/>
  <c r="F9" i="4" s="1"/>
  <c r="E11" i="4"/>
  <c r="F11" i="4" s="1"/>
  <c r="E12" i="4"/>
  <c r="F12" i="4" s="1"/>
  <c r="H7" i="3"/>
  <c r="H8" i="3"/>
  <c r="H9" i="3"/>
  <c r="H10" i="3"/>
  <c r="H11" i="3"/>
  <c r="H12" i="3"/>
  <c r="H13" i="3"/>
  <c r="H14" i="3"/>
  <c r="H15" i="3"/>
  <c r="H6" i="3"/>
  <c r="F7" i="3"/>
  <c r="F8" i="3"/>
  <c r="F9" i="3"/>
  <c r="F10" i="3"/>
  <c r="F11" i="3"/>
  <c r="F12" i="3"/>
  <c r="F13" i="3"/>
  <c r="F14" i="3"/>
  <c r="F15" i="3"/>
  <c r="F6" i="3"/>
  <c r="D7" i="3"/>
  <c r="D8" i="3"/>
  <c r="D9" i="3"/>
  <c r="D10" i="3"/>
  <c r="D11" i="3"/>
  <c r="D12" i="3"/>
  <c r="D13" i="3"/>
  <c r="D14" i="3"/>
  <c r="D15" i="3"/>
  <c r="D6" i="3"/>
  <c r="B7" i="3"/>
  <c r="B8" i="3"/>
  <c r="B9" i="3"/>
  <c r="B10" i="3"/>
  <c r="B11" i="3"/>
  <c r="B12" i="3"/>
  <c r="B13" i="3"/>
  <c r="B14" i="3"/>
  <c r="B15" i="3"/>
  <c r="B6" i="3"/>
  <c r="G16" i="3"/>
  <c r="E16" i="3"/>
  <c r="C16" i="3"/>
  <c r="A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tc={655C5270-F518-41CD-82C6-C13783FAF33B}</author>
    <author>tc={F7431B57-24DE-4F2C-9AC8-B7B167A5E0D5}</author>
    <author>tc={E2D8EA2C-B219-4F6C-B55D-3C93FCEBEBD1}</author>
    <author>tc={B65751F4-9109-4859-A5A3-C68F641E9AEC}</author>
  </authors>
  <commentList>
    <comment ref="A16" authorId="0" shapeId="0" xr:uid="{655C5270-F518-41CD-82C6-C13783FAF33B}">
      <text>
        <t>[Threaded comment]
Your version of Excel allows you to read this threaded comment; however, any edits to it will get removed if the file is opened in a newer version of Excel. Learn more: https://go.microsoft.com/fwlink/?linkid=870924
Comment:
    Yjbar</t>
      </text>
    </comment>
    <comment ref="C16" authorId="1" shapeId="0" xr:uid="{F7431B57-24DE-4F2C-9AC8-B7B167A5E0D5}">
      <text>
        <t>[Threaded comment]
Your version of Excel allows you to read this threaded comment; however, any edits to it will get removed if the file is opened in a newer version of Excel. Learn more: https://go.microsoft.com/fwlink/?linkid=870924
Comment:
    Yjbar</t>
      </text>
    </comment>
    <comment ref="E16" authorId="2" shapeId="0" xr:uid="{E2D8EA2C-B219-4F6C-B55D-3C93FCEBEBD1}">
      <text>
        <t>[Threaded comment]
Your version of Excel allows you to read this threaded comment; however, any edits to it will get removed if the file is opened in a newer version of Excel. Learn more: https://go.microsoft.com/fwlink/?linkid=870924
Comment:
    Yjbar</t>
      </text>
    </comment>
    <comment ref="G16" authorId="3" shapeId="0" xr:uid="{B65751F4-9109-4859-A5A3-C68F641E9AEC}">
      <text>
        <t>[Threaded comment]
Your version of Excel allows you to read this threaded comment; however, any edits to it will get removed if the file is opened in a newer version of Excel. Learn more: https://go.microsoft.com/fwlink/?linkid=870924
Comment:
    Yjbar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tc={813EA611-437C-4507-BB24-878409609BE8}</author>
    <author>tc={7E6D2CD5-2F3B-44A4-93EE-26629E92A537}</author>
    <author>tc={82889792-E4FF-4A1D-9298-8B5CB52DFCFB}</author>
    <author>tc={727AD4CF-3BAF-452F-A7F0-ABEAB0D33A54}</author>
  </authors>
  <commentList>
    <comment ref="C16" authorId="0" shapeId="0" xr:uid="{813EA611-437C-4507-BB24-878409609BE8}">
      <text>
        <t>[Threaded comment]
Your version of Excel allows you to read this threaded comment; however, any edits to it will get removed if the file is opened in a newer version of Excel. Learn more: https://go.microsoft.com/fwlink/?linkid=870924
Comment:
    Sum(Yij-Yjbar)^2</t>
      </text>
    </comment>
    <comment ref="F16" authorId="1" shapeId="0" xr:uid="{7E6D2CD5-2F3B-44A4-93EE-26629E92A537}">
      <text>
        <t>[Threaded comment]
Your version of Excel allows you to read this threaded comment; however, any edits to it will get removed if the file is opened in a newer version of Excel. Learn more: https://go.microsoft.com/fwlink/?linkid=870924
Comment:
    Sum(Yij-Yjbar)^2</t>
      </text>
    </comment>
    <comment ref="I16" authorId="2" shapeId="0" xr:uid="{82889792-E4FF-4A1D-9298-8B5CB52DFCFB}">
      <text>
        <t>[Threaded comment]
Your version of Excel allows you to read this threaded comment; however, any edits to it will get removed if the file is opened in a newer version of Excel. Learn more: https://go.microsoft.com/fwlink/?linkid=870924
Comment:
    Sum(Yij-Yjbar)^2</t>
      </text>
    </comment>
    <comment ref="L16" authorId="3" shapeId="0" xr:uid="{727AD4CF-3BAF-452F-A7F0-ABEAB0D33A54}">
      <text>
        <t>[Threaded comment]
Your version of Excel allows you to read this threaded comment; however, any edits to it will get removed if the file is opened in a newer version of Excel. Learn more: https://go.microsoft.com/fwlink/?linkid=870924
Comment:
    Sum(Yij-Yjbar)^2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tc={F1E6710B-0292-48CA-BC24-8F0417515F41}</author>
    <author>tc={8E83E2EA-59DD-4F6A-A07D-916F046AC11D}</author>
  </authors>
  <commentList>
    <comment ref="A48" authorId="0" shapeId="0" xr:uid="{F1E6710B-0292-48CA-BC24-8F0417515F41}">
      <text>
        <t>[Threaded comment]
Your version of Excel allows you to read this threaded comment; however, any edits to it will get removed if the file is opened in a newer version of Excel. Learn more: https://go.microsoft.com/fwlink/?linkid=870924
Comment:
    (Ydoublebar)</t>
      </text>
    </comment>
    <comment ref="C48" authorId="1" shapeId="0" xr:uid="{8E83E2EA-59DD-4F6A-A07D-916F046AC11D}">
      <text>
        <t>[Threaded comment]
Your version of Excel allows you to read this threaded comment; however, any edits to it will get removed if the file is opened in a newer version of Excel. Learn more: https://go.microsoft.com/fwlink/?linkid=870924
Comment:
    Sum(Yjbar - Ydoublebar)^2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tc={2DC2C794-8A27-4DA9-B390-F5FD345E1798}</author>
    <author>tc={2B1830B1-5B18-4690-9861-7EACF35C2097}</author>
    <author>tc={5E7A6B84-1FE4-4B48-B30B-1F5F53CBA5A4}</author>
    <author>tc={4F2C99D2-FA93-41DE-B8F9-E4FD7B2BFCC8}</author>
    <author>tc={2AB2CBBC-D3D6-4C45-91D4-CF949FD8C9E0}</author>
    <author>tc={6149CBAE-F35F-4ED3-9218-2D01EF56D6CF}</author>
    <author>tc={52B549B8-2D53-4C8D-ADCA-9F46081B38F6}</author>
    <author>tc={D06B0395-2A90-4ED0-844A-91F1330F2229}</author>
    <author>tc={8671B26C-71DA-4349-947B-1C5B221356CC}</author>
  </authors>
  <commentList>
    <comment ref="A6" authorId="0" shapeId="0" xr:uid="{2DC2C794-8A27-4DA9-B390-F5FD345E1798}">
      <text>
        <t>[Threaded comment]
Your version of Excel allows you to read this threaded comment; however, any edits to it will get removed if the file is opened in a newer version of Excel. Learn more: https://go.microsoft.com/fwlink/?linkid=870924
Comment:
    Yjbar</t>
      </text>
    </comment>
    <comment ref="D6" authorId="1" shapeId="0" xr:uid="{2B1830B1-5B18-4690-9861-7EACF35C2097}">
      <text>
        <t>[Threaded comment]
Your version of Excel allows you to read this threaded comment; however, any edits to it will get removed if the file is opened in a newer version of Excel. Learn more: https://go.microsoft.com/fwlink/?linkid=870924
Comment:
    Yjbar</t>
      </text>
    </comment>
    <comment ref="G6" authorId="2" shapeId="0" xr:uid="{5E7A6B84-1FE4-4B48-B30B-1F5F53CBA5A4}">
      <text>
        <t>[Threaded comment]
Your version of Excel allows you to read this threaded comment; however, any edits to it will get removed if the file is opened in a newer version of Excel. Learn more: https://go.microsoft.com/fwlink/?linkid=870924
Comment:
    Yjbar</t>
      </text>
    </comment>
    <comment ref="J6" authorId="3" shapeId="0" xr:uid="{4F2C99D2-FA93-41DE-B8F9-E4FD7B2BFCC8}">
      <text>
        <t>[Threaded comment]
Your version of Excel allows you to read this threaded comment; however, any edits to it will get removed if the file is opened in a newer version of Excel. Learn more: https://go.microsoft.com/fwlink/?linkid=870924
Comment:
    Yjbar</t>
      </text>
    </comment>
    <comment ref="L6" authorId="4" shapeId="0" xr:uid="{2AB2CBBC-D3D6-4C45-91D4-CF949FD8C9E0}">
      <text>
        <t>[Threaded comment]
Your version of Excel allows you to read this threaded comment; however, any edits to it will get removed if the file is opened in a newer version of Excel. Learn more: https://go.microsoft.com/fwlink/?linkid=870924
Comment:
    Yboublebar</t>
      </text>
    </comment>
    <comment ref="A10" authorId="5" shapeId="0" xr:uid="{6149CBAE-F35F-4ED3-9218-2D01EF56D6CF}">
      <text>
        <t>[Threaded comment]
Your version of Excel allows you to read this threaded comment; however, any edits to it will get removed if the file is opened in a newer version of Excel. Learn more: https://go.microsoft.com/fwlink/?linkid=870924
Comment:
    Sum(Yjbar-Ydoublebar)^2</t>
      </text>
    </comment>
    <comment ref="D10" authorId="6" shapeId="0" xr:uid="{52B549B8-2D53-4C8D-ADCA-9F46081B38F6}">
      <text>
        <t>[Threaded comment]
Your version of Excel allows you to read this threaded comment; however, any edits to it will get removed if the file is opened in a newer version of Excel. Learn more: https://go.microsoft.com/fwlink/?linkid=870924
Comment:
    Sum(Yjbar-Ydoublebar)^2</t>
      </text>
    </comment>
    <comment ref="G10" authorId="7" shapeId="0" xr:uid="{D06B0395-2A90-4ED0-844A-91F1330F2229}">
      <text>
        <t>[Threaded comment]
Your version of Excel allows you to read this threaded comment; however, any edits to it will get removed if the file is opened in a newer version of Excel. Learn more: https://go.microsoft.com/fwlink/?linkid=870924
Comment:
    Sum(Yjbar-Ydoublebar)^2</t>
      </text>
    </comment>
    <comment ref="J10" authorId="8" shapeId="0" xr:uid="{8671B26C-71DA-4349-947B-1C5B221356CC}">
      <text>
        <t>[Threaded comment]
Your version of Excel allows you to read this threaded comment; however, any edits to it will get removed if the file is opened in a newer version of Excel. Learn more: https://go.microsoft.com/fwlink/?linkid=870924
Comment:
    Sum(Yjbar-Ydoublebar)^2</t>
      </text>
    </comment>
  </commentList>
</comments>
</file>

<file path=xl/sharedStrings.xml><?xml version="1.0" encoding="utf-8"?>
<sst xmlns="http://schemas.openxmlformats.org/spreadsheetml/2006/main" count="46" uniqueCount="33">
  <si>
    <t>Design 1</t>
  </si>
  <si>
    <t>Design 2</t>
  </si>
  <si>
    <t>Design 3</t>
  </si>
  <si>
    <t>Design 4</t>
  </si>
  <si>
    <t>Calaculate the mean of each group individually
For each of the groups:
Subtract the mean from individual values</t>
  </si>
  <si>
    <t>For each of the groups:
Subtract the mean from individual values
Square the differences and sum these up</t>
  </si>
  <si>
    <t>Total Sum of Squares
Take all the samples together and treat them as one sample
Calculate the mean of all samples taken together
Subtract the mean from individual values
Square the individual differences
Sum them up!</t>
  </si>
  <si>
    <t>Overall Mean</t>
  </si>
  <si>
    <t>diff in means between groups</t>
  </si>
  <si>
    <t>Squared</t>
  </si>
  <si>
    <t xml:space="preserve">*10 no in each sample </t>
  </si>
  <si>
    <t>SSB = 2990.99</t>
  </si>
  <si>
    <t>Sum of Squares Within groups (SSW) = 47.21784 + 276.00464 + 208.63916 + 144.96276 = 676.8244</t>
  </si>
  <si>
    <t>Total Sum of Squares  = Sum of Squares Within groups +  Sum of Squares Between Groups 
SST = SSW + SSB
i.e. 3667.8142= 676.8244 + 2990.9898</t>
  </si>
  <si>
    <t>People from different education backgrounds appearing for MBA entrance test</t>
  </si>
  <si>
    <t>Eng</t>
  </si>
  <si>
    <t>Commerce</t>
  </si>
  <si>
    <t>Arts</t>
  </si>
  <si>
    <t>Hr Manager</t>
  </si>
  <si>
    <t>Electrical</t>
  </si>
  <si>
    <t>Mechanical</t>
  </si>
  <si>
    <t>Electronics</t>
  </si>
  <si>
    <t>CSC</t>
  </si>
  <si>
    <t>Ho</t>
  </si>
  <si>
    <t>Ha</t>
  </si>
  <si>
    <t>All the 4 groups are same</t>
  </si>
  <si>
    <t>Atleast 1 group is not same</t>
  </si>
  <si>
    <t>Final Calculations:
Mean Sum of squares between groups  = MSBG = 2990.9898/4-1= 996.996600
Degrees of freedom                                 Number of groups -1
Meaan Sum of squares within groups  = MSWG = 676.8244/40-4=18.800678
Degrees of freedom                          Number of observations – groups
F ratio = MSBG/MSWG = 996.9966/18.800678=53.0298             
Calculate the F as:
F(df _ numerator, df_denominator) = F (3, 36) = 2.866</t>
  </si>
  <si>
    <t>F stat</t>
  </si>
  <si>
    <t>p-value</t>
  </si>
  <si>
    <t>F critical</t>
  </si>
  <si>
    <t>F stat &gt; F critical</t>
  </si>
  <si>
    <t>Reject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</si>
</sst>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2" borderId="0" xfId="0" applyFont="1" applyFill="1"/>
    <xf numFmtId="0" fontId="1" fillId="3" borderId="0" xfId="0" applyFont="1" applyFill="1"/>
    <xf numFmtId="0" fontId="1" fillId="4" borderId="0" xfId="0" applyFont="1" applyFill="1"/>
    <xf numFmtId="0" fontId="1" fillId="0" borderId="0" xfId="0" applyFont="1"/>
    <xf numFmtId="0" fontId="1" fillId="5" borderId="0" xfId="0" applyFont="1" applyFill="1"/>
    <xf numFmtId="0" fontId="0" fillId="6" borderId="0" xfId="0" applyFill="1"/>
    <xf numFmtId="0" fontId="1" fillId="6" borderId="0" xfId="0" applyFont="1" applyFill="1"/>
    <xf numFmtId="0" fontId="0" fillId="0" borderId="0" xfId="0" applyBorder="1"/>
    <xf numFmtId="0" fontId="1" fillId="6" borderId="0" xfId="0" applyFont="1" applyFill="1" applyBorder="1"/>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left"/>
    </xf>
    <xf numFmtId="0" fontId="1" fillId="0" borderId="1" xfId="0" applyFont="1" applyBorder="1" applyAlignment="1">
      <alignment horizontal="lef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ittur Ajaykumar" id="{E51C7446-2415-4F06-8306-DA3D9234BA97}" userId="S::KitturAjaykumar@JohnDeere.com::a391ffa3-8695-4e73-b78f-793c2cdb75a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0-01-05T16:09:53.27" personId="{E51C7446-2415-4F06-8306-DA3D9234BA97}" id="{655C5270-F518-41CD-82C6-C13783FAF33B}">
    <text>Yjbar</text>
  </threadedComment>
  <threadedComment ref="C16" dT="2020-01-05T16:10:06.60" personId="{E51C7446-2415-4F06-8306-DA3D9234BA97}" id="{F7431B57-24DE-4F2C-9AC8-B7B167A5E0D5}">
    <text>Yjbar</text>
  </threadedComment>
  <threadedComment ref="E16" dT="2020-01-05T16:10:25.76" personId="{E51C7446-2415-4F06-8306-DA3D9234BA97}" id="{E2D8EA2C-B219-4F6C-B55D-3C93FCEBEBD1}">
    <text>Yjbar</text>
  </threadedComment>
  <threadedComment ref="G16" dT="2020-01-05T16:10:41.62" personId="{E51C7446-2415-4F06-8306-DA3D9234BA97}" id="{B65751F4-9109-4859-A5A3-C68F641E9AEC}">
    <text>Yjbar</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0-01-05T16:12:52.73" personId="{E51C7446-2415-4F06-8306-DA3D9234BA97}" id="{813EA611-437C-4507-BB24-878409609BE8}">
    <text>Sum(Yij-Yjbar)^2</text>
  </threadedComment>
  <threadedComment ref="F16" dT="2020-01-05T16:14:02.65" personId="{E51C7446-2415-4F06-8306-DA3D9234BA97}" id="{7E6D2CD5-2F3B-44A4-93EE-26629E92A537}">
    <text>Sum(Yij-Yjbar)^2</text>
  </threadedComment>
  <threadedComment ref="I16" dT="2020-01-05T16:14:59.02" personId="{E51C7446-2415-4F06-8306-DA3D9234BA97}" id="{82889792-E4FF-4A1D-9298-8B5CB52DFCFB}">
    <text>Sum(Yij-Yjbar)^2</text>
  </threadedComment>
  <threadedComment ref="L16" dT="2020-01-05T16:15:33.00" personId="{E51C7446-2415-4F06-8306-DA3D9234BA97}" id="{727AD4CF-3BAF-452F-A7F0-ABEAB0D33A54}">
    <text>Sum(Yij-Yjbar)^2</text>
  </threadedComment>
</ThreadedComments>
</file>

<file path=xl/threadedComments/threadedComment3.xml><?xml version="1.0" encoding="utf-8"?>
<ThreadedComments xmlns="http://schemas.microsoft.com/office/spreadsheetml/2018/threadedcomments" xmlns:x="http://schemas.openxmlformats.org/spreadsheetml/2006/main">
  <threadedComment ref="A48" dT="2020-01-05T16:16:56.45" personId="{E51C7446-2415-4F06-8306-DA3D9234BA97}" id="{F1E6710B-0292-48CA-BC24-8F0417515F41}">
    <text>(Ydoublebar)</text>
  </threadedComment>
  <threadedComment ref="C48" dT="2020-01-05T16:16:33.51" personId="{E51C7446-2415-4F06-8306-DA3D9234BA97}" id="{8E83E2EA-59DD-4F6A-A07D-916F046AC11D}">
    <text>Sum(Yjbar - Ydoublebar)^2</text>
  </threadedComment>
</ThreadedComments>
</file>

<file path=xl/threadedComments/threadedComment4.xml><?xml version="1.0" encoding="utf-8"?>
<ThreadedComments xmlns="http://schemas.microsoft.com/office/spreadsheetml/2018/threadedcomments" xmlns:x="http://schemas.openxmlformats.org/spreadsheetml/2006/main">
  <threadedComment ref="A6" dT="2020-01-05T16:17:26.79" personId="{E51C7446-2415-4F06-8306-DA3D9234BA97}" id="{2DC2C794-8A27-4DA9-B390-F5FD345E1798}">
    <text>Yjbar</text>
  </threadedComment>
  <threadedComment ref="D6" dT="2020-01-05T16:17:36.18" personId="{E51C7446-2415-4F06-8306-DA3D9234BA97}" id="{2B1830B1-5B18-4690-9861-7EACF35C2097}">
    <text>Yjbar</text>
  </threadedComment>
  <threadedComment ref="G6" dT="2020-01-05T16:17:45.92" personId="{E51C7446-2415-4F06-8306-DA3D9234BA97}" id="{5E7A6B84-1FE4-4B48-B30B-1F5F53CBA5A4}">
    <text>Yjbar</text>
  </threadedComment>
  <threadedComment ref="J6" dT="2020-01-05T16:17:53.86" personId="{E51C7446-2415-4F06-8306-DA3D9234BA97}" id="{4F2C99D2-FA93-41DE-B8F9-E4FD7B2BFCC8}">
    <text>Yjbar</text>
  </threadedComment>
  <threadedComment ref="L6" dT="2020-01-05T16:18:10.50" personId="{E51C7446-2415-4F06-8306-DA3D9234BA97}" id="{2AB2CBBC-D3D6-4C45-91D4-CF949FD8C9E0}">
    <text>Yboublebar</text>
  </threadedComment>
  <threadedComment ref="A10" dT="2020-01-05T16:18:56.08" personId="{E51C7446-2415-4F06-8306-DA3D9234BA97}" id="{6149CBAE-F35F-4ED3-9218-2D01EF56D6CF}">
    <text>Sum(Yjbar-Ydoublebar)^2</text>
  </threadedComment>
  <threadedComment ref="D10" dT="2020-01-05T16:19:05.85" personId="{E51C7446-2415-4F06-8306-DA3D9234BA97}" id="{52B549B8-2D53-4C8D-ADCA-9F46081B38F6}">
    <text>Sum(Yjbar-Ydoublebar)^2</text>
  </threadedComment>
  <threadedComment ref="G10" dT="2020-01-05T16:19:13.89" personId="{E51C7446-2415-4F06-8306-DA3D9234BA97}" id="{D06B0395-2A90-4ED0-844A-91F1330F2229}">
    <text>Sum(Yjbar-Ydoublebar)^2</text>
  </threadedComment>
  <threadedComment ref="J10" dT="2020-01-05T16:19:22.78" personId="{E51C7446-2415-4F06-8306-DA3D9234BA97}" id="{8671B26C-71DA-4349-947B-1C5B221356CC}">
    <text>Sum(Yjbar-Ydoublebar)^2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E5CF3-619E-473E-BB08-4D4249A31C0F}">
  <dimension ref="A1:D11"/>
  <sheetViews>
    <sheetView tabSelected="1" workbookViewId="0">
      <selection activeCell="D2" sqref="D2"/>
    </sheetView>
  </sheetViews>
  <sheetFormatPr defaultRowHeight="14.5" x14ac:dyDescent="0.35"/>
  <sheetData>
    <row r="1" spans="1:4" x14ac:dyDescent="0.35">
      <c r="A1" s="1" t="s">
        <v>0</v>
      </c>
      <c r="B1" s="2" t="s">
        <v>1</v>
      </c>
      <c r="C1" s="3" t="s">
        <v>2</v>
      </c>
      <c r="D1" s="4" t="s">
        <v>3</v>
      </c>
    </row>
    <row r="2" spans="1:4" x14ac:dyDescent="0.35">
      <c r="A2" s="1">
        <v>206.32</v>
      </c>
      <c r="B2" s="2">
        <v>217.08</v>
      </c>
      <c r="C2" s="3">
        <v>226.77</v>
      </c>
      <c r="D2" s="4">
        <v>230.55</v>
      </c>
    </row>
    <row r="3" spans="1:4" x14ac:dyDescent="0.35">
      <c r="A3" s="1">
        <v>207.94</v>
      </c>
      <c r="B3" s="2">
        <v>221.43</v>
      </c>
      <c r="C3" s="3">
        <v>224.79</v>
      </c>
      <c r="D3" s="4">
        <v>227.95</v>
      </c>
    </row>
    <row r="4" spans="1:4" x14ac:dyDescent="0.35">
      <c r="A4" s="1">
        <v>206.19</v>
      </c>
      <c r="B4" s="2">
        <v>218.04</v>
      </c>
      <c r="C4" s="3">
        <v>229.75</v>
      </c>
      <c r="D4" s="4">
        <v>231.84</v>
      </c>
    </row>
    <row r="5" spans="1:4" x14ac:dyDescent="0.35">
      <c r="A5" s="1">
        <v>204.45</v>
      </c>
      <c r="B5" s="2">
        <v>224.13</v>
      </c>
      <c r="C5" s="3">
        <v>228.51</v>
      </c>
      <c r="D5" s="4">
        <v>224.87</v>
      </c>
    </row>
    <row r="6" spans="1:4" x14ac:dyDescent="0.35">
      <c r="A6" s="1">
        <v>209.65</v>
      </c>
      <c r="B6" s="2">
        <v>211.82</v>
      </c>
      <c r="C6" s="3">
        <v>221.44</v>
      </c>
      <c r="D6" s="4">
        <v>229.49</v>
      </c>
    </row>
    <row r="7" spans="1:4" x14ac:dyDescent="0.35">
      <c r="A7" s="1">
        <v>203.81</v>
      </c>
      <c r="B7" s="2">
        <v>213.9</v>
      </c>
      <c r="C7" s="3">
        <v>223.85</v>
      </c>
      <c r="D7" s="4">
        <v>231.1</v>
      </c>
    </row>
    <row r="8" spans="1:4" x14ac:dyDescent="0.35">
      <c r="A8" s="1">
        <v>206.75</v>
      </c>
      <c r="B8" s="2">
        <v>221.28</v>
      </c>
      <c r="C8" s="3">
        <v>223.97</v>
      </c>
      <c r="D8" s="4">
        <v>221.53</v>
      </c>
    </row>
    <row r="9" spans="1:4" x14ac:dyDescent="0.35">
      <c r="A9" s="1">
        <v>205.68</v>
      </c>
      <c r="B9" s="2">
        <v>229.43</v>
      </c>
      <c r="C9" s="3">
        <v>234.3</v>
      </c>
      <c r="D9" s="4">
        <v>235.45</v>
      </c>
    </row>
    <row r="10" spans="1:4" x14ac:dyDescent="0.35">
      <c r="A10" s="1">
        <v>204.49</v>
      </c>
      <c r="B10" s="2">
        <v>213.54</v>
      </c>
      <c r="C10" s="3">
        <v>219.5</v>
      </c>
      <c r="D10" s="4">
        <v>228.35</v>
      </c>
    </row>
    <row r="11" spans="1:4" x14ac:dyDescent="0.35">
      <c r="A11" s="1">
        <v>210.86</v>
      </c>
      <c r="B11" s="2">
        <v>214.51</v>
      </c>
      <c r="C11" s="3">
        <v>233</v>
      </c>
      <c r="D11" s="4">
        <v>225.09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8EEF2-F025-4A7D-872D-4B440BB3E04C}">
  <dimension ref="A1:H16"/>
  <sheetViews>
    <sheetView workbookViewId="0">
      <selection activeCell="F19" sqref="F19"/>
    </sheetView>
  </sheetViews>
  <sheetFormatPr defaultRowHeight="14.5" x14ac:dyDescent="0.35"/>
  <cols>
    <col min="2" max="2" width="18.7265625" customWidth="1"/>
    <col min="4" max="4" width="21" customWidth="1"/>
    <col min="6" max="6" width="16.81640625" customWidth="1"/>
  </cols>
  <sheetData>
    <row r="1" spans="1:8" x14ac:dyDescent="0.35">
      <c r="A1" s="14" t="s">
        <v>4</v>
      </c>
      <c r="B1" s="15"/>
      <c r="C1" s="15"/>
      <c r="D1" s="15"/>
      <c r="E1" s="15"/>
      <c r="F1" s="15"/>
      <c r="G1" s="15"/>
    </row>
    <row r="2" spans="1:8" x14ac:dyDescent="0.35">
      <c r="A2" s="15"/>
      <c r="B2" s="15"/>
      <c r="C2" s="15"/>
      <c r="D2" s="15"/>
      <c r="E2" s="15"/>
      <c r="F2" s="15"/>
      <c r="G2" s="15"/>
    </row>
    <row r="3" spans="1:8" x14ac:dyDescent="0.35">
      <c r="A3" s="15"/>
      <c r="B3" s="15"/>
      <c r="C3" s="15"/>
      <c r="D3" s="15"/>
      <c r="E3" s="15"/>
      <c r="F3" s="15"/>
      <c r="G3" s="15"/>
    </row>
    <row r="5" spans="1:8" x14ac:dyDescent="0.35">
      <c r="A5" s="1" t="s">
        <v>0</v>
      </c>
      <c r="C5" s="2" t="s">
        <v>1</v>
      </c>
      <c r="E5" s="3" t="s">
        <v>2</v>
      </c>
      <c r="G5" s="4" t="s">
        <v>3</v>
      </c>
    </row>
    <row r="6" spans="1:8" x14ac:dyDescent="0.35">
      <c r="A6" s="1">
        <v>206.32</v>
      </c>
      <c r="B6">
        <f>A6-$A$16</f>
        <v>-0.29400000000003956</v>
      </c>
      <c r="C6" s="2">
        <v>217.08</v>
      </c>
      <c r="D6">
        <f>C6-$C$16</f>
        <v>-1.4359999999999786</v>
      </c>
      <c r="E6" s="3">
        <v>226.77</v>
      </c>
      <c r="F6">
        <f>E6-$E$16</f>
        <v>0.18199999999998795</v>
      </c>
      <c r="G6" s="4">
        <v>230.55</v>
      </c>
      <c r="H6">
        <f>G6-$G$16</f>
        <v>1.9279999999999973</v>
      </c>
    </row>
    <row r="7" spans="1:8" x14ac:dyDescent="0.35">
      <c r="A7" s="1">
        <v>207.94</v>
      </c>
      <c r="B7">
        <f t="shared" ref="B7:B15" si="0">A7-$A$16</f>
        <v>1.325999999999965</v>
      </c>
      <c r="C7" s="2">
        <v>221.43</v>
      </c>
      <c r="D7">
        <f t="shared" ref="D7:D15" si="1">C7-$C$16</f>
        <v>2.9140000000000157</v>
      </c>
      <c r="E7" s="3">
        <v>224.79</v>
      </c>
      <c r="F7">
        <f t="shared" ref="F7:F15" si="2">E7-$E$16</f>
        <v>-1.7980000000000302</v>
      </c>
      <c r="G7" s="4">
        <v>227.95</v>
      </c>
      <c r="H7">
        <f t="shared" ref="H7:H15" si="3">G7-$G$16</f>
        <v>-0.67200000000002547</v>
      </c>
    </row>
    <row r="8" spans="1:8" x14ac:dyDescent="0.35">
      <c r="A8" s="1">
        <v>206.19</v>
      </c>
      <c r="B8">
        <f t="shared" si="0"/>
        <v>-0.42400000000003502</v>
      </c>
      <c r="C8" s="2">
        <v>218.04</v>
      </c>
      <c r="D8">
        <f t="shared" si="1"/>
        <v>-0.47599999999999909</v>
      </c>
      <c r="E8" s="3">
        <v>229.75</v>
      </c>
      <c r="F8">
        <f t="shared" si="2"/>
        <v>3.1619999999999777</v>
      </c>
      <c r="G8" s="4">
        <v>231.84</v>
      </c>
      <c r="H8">
        <f t="shared" si="3"/>
        <v>3.2179999999999893</v>
      </c>
    </row>
    <row r="9" spans="1:8" x14ac:dyDescent="0.35">
      <c r="A9" s="1">
        <v>204.45</v>
      </c>
      <c r="B9">
        <f t="shared" si="0"/>
        <v>-2.1640000000000441</v>
      </c>
      <c r="C9" s="2">
        <v>224.13</v>
      </c>
      <c r="D9">
        <f t="shared" si="1"/>
        <v>5.6140000000000043</v>
      </c>
      <c r="E9" s="3">
        <v>228.51</v>
      </c>
      <c r="F9">
        <f t="shared" si="2"/>
        <v>1.9219999999999686</v>
      </c>
      <c r="G9" s="4">
        <v>224.87</v>
      </c>
      <c r="H9">
        <f t="shared" si="3"/>
        <v>-3.7520000000000095</v>
      </c>
    </row>
    <row r="10" spans="1:8" x14ac:dyDescent="0.35">
      <c r="A10" s="1">
        <v>209.65</v>
      </c>
      <c r="B10">
        <f t="shared" si="0"/>
        <v>3.0359999999999729</v>
      </c>
      <c r="C10" s="2">
        <v>211.82</v>
      </c>
      <c r="D10">
        <f t="shared" si="1"/>
        <v>-6.695999999999998</v>
      </c>
      <c r="E10" s="3">
        <v>221.44</v>
      </c>
      <c r="F10">
        <f t="shared" si="2"/>
        <v>-5.1480000000000246</v>
      </c>
      <c r="G10" s="4">
        <v>229.49</v>
      </c>
      <c r="H10">
        <f t="shared" si="3"/>
        <v>0.867999999999995</v>
      </c>
    </row>
    <row r="11" spans="1:8" x14ac:dyDescent="0.35">
      <c r="A11" s="1">
        <v>203.81</v>
      </c>
      <c r="B11">
        <f t="shared" si="0"/>
        <v>-2.8040000000000305</v>
      </c>
      <c r="C11" s="2">
        <v>213.9</v>
      </c>
      <c r="D11">
        <f t="shared" si="1"/>
        <v>-4.6159999999999854</v>
      </c>
      <c r="E11" s="3">
        <v>223.85</v>
      </c>
      <c r="F11">
        <f t="shared" si="2"/>
        <v>-2.738000000000028</v>
      </c>
      <c r="G11" s="4">
        <v>231.1</v>
      </c>
      <c r="H11">
        <f t="shared" si="3"/>
        <v>2.4779999999999802</v>
      </c>
    </row>
    <row r="12" spans="1:8" x14ac:dyDescent="0.35">
      <c r="A12" s="1">
        <v>206.75</v>
      </c>
      <c r="B12">
        <f t="shared" si="0"/>
        <v>0.13599999999996726</v>
      </c>
      <c r="C12" s="2">
        <v>221.28</v>
      </c>
      <c r="D12">
        <f t="shared" si="1"/>
        <v>2.76400000000001</v>
      </c>
      <c r="E12" s="3">
        <v>223.97</v>
      </c>
      <c r="F12">
        <f t="shared" si="2"/>
        <v>-2.6180000000000234</v>
      </c>
      <c r="G12" s="4">
        <v>221.53</v>
      </c>
      <c r="H12">
        <f t="shared" si="3"/>
        <v>-7.092000000000013</v>
      </c>
    </row>
    <row r="13" spans="1:8" x14ac:dyDescent="0.35">
      <c r="A13" s="1">
        <v>205.68</v>
      </c>
      <c r="B13">
        <f t="shared" si="0"/>
        <v>-0.93400000000002592</v>
      </c>
      <c r="C13" s="2">
        <v>229.43</v>
      </c>
      <c r="D13">
        <f t="shared" si="1"/>
        <v>10.914000000000016</v>
      </c>
      <c r="E13" s="3">
        <v>234.3</v>
      </c>
      <c r="F13">
        <f t="shared" si="2"/>
        <v>7.7119999999999891</v>
      </c>
      <c r="G13" s="4">
        <v>235.45</v>
      </c>
      <c r="H13">
        <f t="shared" si="3"/>
        <v>6.8279999999999745</v>
      </c>
    </row>
    <row r="14" spans="1:8" x14ac:dyDescent="0.35">
      <c r="A14" s="1">
        <v>204.49</v>
      </c>
      <c r="B14">
        <f t="shared" si="0"/>
        <v>-2.1240000000000236</v>
      </c>
      <c r="C14" s="2">
        <v>213.54</v>
      </c>
      <c r="D14">
        <f t="shared" si="1"/>
        <v>-4.9759999999999991</v>
      </c>
      <c r="E14" s="3">
        <v>219.5</v>
      </c>
      <c r="F14">
        <f t="shared" si="2"/>
        <v>-7.0880000000000223</v>
      </c>
      <c r="G14" s="4">
        <v>228.35</v>
      </c>
      <c r="H14">
        <f t="shared" si="3"/>
        <v>-0.27200000000001978</v>
      </c>
    </row>
    <row r="15" spans="1:8" x14ac:dyDescent="0.35">
      <c r="A15" s="1">
        <v>210.86</v>
      </c>
      <c r="B15">
        <f t="shared" si="0"/>
        <v>4.2459999999999809</v>
      </c>
      <c r="C15" s="2">
        <v>214.51</v>
      </c>
      <c r="D15">
        <f t="shared" si="1"/>
        <v>-4.0060000000000002</v>
      </c>
      <c r="E15" s="3">
        <v>233</v>
      </c>
      <c r="F15">
        <f t="shared" si="2"/>
        <v>6.4119999999999777</v>
      </c>
      <c r="G15" s="4">
        <v>225.09</v>
      </c>
      <c r="H15">
        <f t="shared" si="3"/>
        <v>-3.5320000000000107</v>
      </c>
    </row>
    <row r="16" spans="1:8" x14ac:dyDescent="0.35">
      <c r="A16">
        <f>AVERAGE(A6:A15)</f>
        <v>206.61400000000003</v>
      </c>
      <c r="C16">
        <f>AVERAGE(C6:C15)</f>
        <v>218.51599999999999</v>
      </c>
      <c r="E16">
        <f>AVERAGE(E6:E15)</f>
        <v>226.58800000000002</v>
      </c>
      <c r="G16">
        <f>AVERAGE(G6:G15)</f>
        <v>228.62200000000001</v>
      </c>
    </row>
  </sheetData>
  <mergeCells count="1">
    <mergeCell ref="A1:G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526F-26C9-4B67-A23C-F260082CDF54}">
  <dimension ref="A1:L19"/>
  <sheetViews>
    <sheetView workbookViewId="0">
      <selection activeCell="H18" sqref="H18"/>
    </sheetView>
  </sheetViews>
  <sheetFormatPr defaultRowHeight="14.5" x14ac:dyDescent="0.35"/>
  <cols>
    <col min="2" max="2" width="18.7265625" customWidth="1"/>
    <col min="3" max="3" width="12.08984375" customWidth="1"/>
    <col min="5" max="6" width="21" customWidth="1"/>
    <col min="8" max="9" width="16.81640625" customWidth="1"/>
  </cols>
  <sheetData>
    <row r="1" spans="1:12" x14ac:dyDescent="0.35">
      <c r="A1" s="14" t="s">
        <v>5</v>
      </c>
      <c r="B1" s="15"/>
      <c r="C1" s="15"/>
      <c r="D1" s="15"/>
      <c r="E1" s="15"/>
      <c r="F1" s="15"/>
      <c r="G1" s="15"/>
      <c r="H1" s="15"/>
      <c r="I1" s="15"/>
      <c r="J1" s="15"/>
    </row>
    <row r="2" spans="1:12" x14ac:dyDescent="0.35">
      <c r="A2" s="15"/>
      <c r="B2" s="15"/>
      <c r="C2" s="15"/>
      <c r="D2" s="15"/>
      <c r="E2" s="15"/>
      <c r="F2" s="15"/>
      <c r="G2" s="15"/>
      <c r="H2" s="15"/>
      <c r="I2" s="15"/>
      <c r="J2" s="15"/>
    </row>
    <row r="3" spans="1:12" x14ac:dyDescent="0.35">
      <c r="A3" s="15"/>
      <c r="B3" s="15"/>
      <c r="C3" s="15"/>
      <c r="D3" s="15"/>
      <c r="E3" s="15"/>
      <c r="F3" s="15"/>
      <c r="G3" s="15"/>
      <c r="H3" s="15"/>
      <c r="I3" s="15"/>
      <c r="J3" s="15"/>
    </row>
    <row r="5" spans="1:12" x14ac:dyDescent="0.35">
      <c r="A5" s="1" t="s">
        <v>0</v>
      </c>
      <c r="D5" s="2" t="s">
        <v>1</v>
      </c>
      <c r="G5" s="3" t="s">
        <v>2</v>
      </c>
      <c r="J5" s="4" t="s">
        <v>3</v>
      </c>
    </row>
    <row r="6" spans="1:12" x14ac:dyDescent="0.35">
      <c r="A6" s="1">
        <v>206.32</v>
      </c>
      <c r="B6">
        <f>A6-$A$16</f>
        <v>-0.29400000000003956</v>
      </c>
      <c r="C6">
        <f>B6*B6</f>
        <v>8.6436000000023258E-2</v>
      </c>
      <c r="D6" s="2">
        <v>217.08</v>
      </c>
      <c r="E6">
        <f>D6-$D$16</f>
        <v>-1.4359999999999786</v>
      </c>
      <c r="F6">
        <f>E6*E6</f>
        <v>2.0620959999999386</v>
      </c>
      <c r="G6" s="3">
        <v>226.77</v>
      </c>
      <c r="H6">
        <f>G6-$G$16</f>
        <v>0.18199999999998795</v>
      </c>
      <c r="I6">
        <f>H6*H6</f>
        <v>3.3123999999995615E-2</v>
      </c>
      <c r="J6" s="4">
        <v>230.55</v>
      </c>
      <c r="K6">
        <f>J6-$J$16</f>
        <v>1.9279999999999973</v>
      </c>
      <c r="L6">
        <f>K6*K6</f>
        <v>3.7171839999999894</v>
      </c>
    </row>
    <row r="7" spans="1:12" x14ac:dyDescent="0.35">
      <c r="A7" s="1">
        <v>207.94</v>
      </c>
      <c r="B7">
        <f t="shared" ref="B7:B15" si="0">A7-$A$16</f>
        <v>1.325999999999965</v>
      </c>
      <c r="C7">
        <f t="shared" ref="C7:C15" si="1">B7*B7</f>
        <v>1.7582759999999071</v>
      </c>
      <c r="D7" s="2">
        <v>221.43</v>
      </c>
      <c r="E7">
        <f t="shared" ref="E7:E15" si="2">D7-$D$16</f>
        <v>2.9140000000000157</v>
      </c>
      <c r="F7">
        <f t="shared" ref="F7:F15" si="3">E7*E7</f>
        <v>8.4913960000000923</v>
      </c>
      <c r="G7" s="3">
        <v>224.79</v>
      </c>
      <c r="H7">
        <f t="shared" ref="H7:H15" si="4">G7-$G$16</f>
        <v>-1.7980000000000302</v>
      </c>
      <c r="I7">
        <f t="shared" ref="I7:I15" si="5">H7*H7</f>
        <v>3.2328040000001086</v>
      </c>
      <c r="J7" s="4">
        <v>227.95</v>
      </c>
      <c r="K7">
        <f t="shared" ref="K7:K15" si="6">J7-$J$16</f>
        <v>-0.67200000000002547</v>
      </c>
      <c r="L7">
        <f t="shared" ref="L7:L15" si="7">K7*K7</f>
        <v>0.45158400000003424</v>
      </c>
    </row>
    <row r="8" spans="1:12" x14ac:dyDescent="0.35">
      <c r="A8" s="1">
        <v>206.19</v>
      </c>
      <c r="B8">
        <f t="shared" si="0"/>
        <v>-0.42400000000003502</v>
      </c>
      <c r="C8">
        <f t="shared" si="1"/>
        <v>0.17977600000002969</v>
      </c>
      <c r="D8" s="2">
        <v>218.04</v>
      </c>
      <c r="E8">
        <f t="shared" si="2"/>
        <v>-0.47599999999999909</v>
      </c>
      <c r="F8">
        <f t="shared" si="3"/>
        <v>0.22657599999999914</v>
      </c>
      <c r="G8" s="3">
        <v>229.75</v>
      </c>
      <c r="H8">
        <f t="shared" si="4"/>
        <v>3.1619999999999777</v>
      </c>
      <c r="I8">
        <f t="shared" si="5"/>
        <v>9.9982439999998594</v>
      </c>
      <c r="J8" s="4">
        <v>231.84</v>
      </c>
      <c r="K8">
        <f t="shared" si="6"/>
        <v>3.2179999999999893</v>
      </c>
      <c r="L8">
        <f t="shared" si="7"/>
        <v>10.355523999999932</v>
      </c>
    </row>
    <row r="9" spans="1:12" x14ac:dyDescent="0.35">
      <c r="A9" s="1">
        <v>204.45</v>
      </c>
      <c r="B9">
        <f t="shared" si="0"/>
        <v>-2.1640000000000441</v>
      </c>
      <c r="C9">
        <f t="shared" si="1"/>
        <v>4.6828960000001913</v>
      </c>
      <c r="D9" s="2">
        <v>224.13</v>
      </c>
      <c r="E9">
        <f t="shared" si="2"/>
        <v>5.6140000000000043</v>
      </c>
      <c r="F9">
        <f t="shared" si="3"/>
        <v>31.516996000000049</v>
      </c>
      <c r="G9" s="3">
        <v>228.51</v>
      </c>
      <c r="H9">
        <f t="shared" si="4"/>
        <v>1.9219999999999686</v>
      </c>
      <c r="I9">
        <f t="shared" si="5"/>
        <v>3.6940839999998794</v>
      </c>
      <c r="J9" s="4">
        <v>224.87</v>
      </c>
      <c r="K9">
        <f t="shared" si="6"/>
        <v>-3.7520000000000095</v>
      </c>
      <c r="L9">
        <f t="shared" si="7"/>
        <v>14.077504000000072</v>
      </c>
    </row>
    <row r="10" spans="1:12" x14ac:dyDescent="0.35">
      <c r="A10" s="1">
        <v>209.65</v>
      </c>
      <c r="B10">
        <f t="shared" si="0"/>
        <v>3.0359999999999729</v>
      </c>
      <c r="C10">
        <f t="shared" si="1"/>
        <v>9.2172959999998358</v>
      </c>
      <c r="D10" s="2">
        <v>211.82</v>
      </c>
      <c r="E10">
        <f t="shared" si="2"/>
        <v>-6.695999999999998</v>
      </c>
      <c r="F10">
        <f t="shared" si="3"/>
        <v>44.836415999999971</v>
      </c>
      <c r="G10" s="3">
        <v>221.44</v>
      </c>
      <c r="H10">
        <f t="shared" si="4"/>
        <v>-5.1480000000000246</v>
      </c>
      <c r="I10">
        <f t="shared" si="5"/>
        <v>26.501904000000252</v>
      </c>
      <c r="J10" s="4">
        <v>229.49</v>
      </c>
      <c r="K10">
        <f t="shared" si="6"/>
        <v>0.867999999999995</v>
      </c>
      <c r="L10">
        <f t="shared" si="7"/>
        <v>0.75342399999999132</v>
      </c>
    </row>
    <row r="11" spans="1:12" x14ac:dyDescent="0.35">
      <c r="A11" s="1">
        <v>203.81</v>
      </c>
      <c r="B11">
        <f t="shared" si="0"/>
        <v>-2.8040000000000305</v>
      </c>
      <c r="C11">
        <f t="shared" si="1"/>
        <v>7.862416000000171</v>
      </c>
      <c r="D11" s="2">
        <v>213.9</v>
      </c>
      <c r="E11">
        <f t="shared" si="2"/>
        <v>-4.6159999999999854</v>
      </c>
      <c r="F11">
        <f t="shared" si="3"/>
        <v>21.307455999999867</v>
      </c>
      <c r="G11" s="3">
        <v>223.85</v>
      </c>
      <c r="H11">
        <f t="shared" si="4"/>
        <v>-2.738000000000028</v>
      </c>
      <c r="I11">
        <f t="shared" si="5"/>
        <v>7.4966440000001535</v>
      </c>
      <c r="J11" s="4">
        <v>231.1</v>
      </c>
      <c r="K11">
        <f t="shared" si="6"/>
        <v>2.4779999999999802</v>
      </c>
      <c r="L11">
        <f t="shared" si="7"/>
        <v>6.1404839999999021</v>
      </c>
    </row>
    <row r="12" spans="1:12" x14ac:dyDescent="0.35">
      <c r="A12" s="1">
        <v>206.75</v>
      </c>
      <c r="B12">
        <f t="shared" si="0"/>
        <v>0.13599999999996726</v>
      </c>
      <c r="C12">
        <f t="shared" si="1"/>
        <v>1.8495999999991096E-2</v>
      </c>
      <c r="D12" s="2">
        <v>221.28</v>
      </c>
      <c r="E12">
        <f t="shared" si="2"/>
        <v>2.76400000000001</v>
      </c>
      <c r="F12">
        <f t="shared" si="3"/>
        <v>7.6396960000000549</v>
      </c>
      <c r="G12" s="3">
        <v>223.97</v>
      </c>
      <c r="H12">
        <f t="shared" si="4"/>
        <v>-2.6180000000000234</v>
      </c>
      <c r="I12">
        <f t="shared" si="5"/>
        <v>6.8539240000001227</v>
      </c>
      <c r="J12" s="4">
        <v>221.53</v>
      </c>
      <c r="K12">
        <f t="shared" si="6"/>
        <v>-7.092000000000013</v>
      </c>
      <c r="L12">
        <f t="shared" si="7"/>
        <v>50.296464000000185</v>
      </c>
    </row>
    <row r="13" spans="1:12" x14ac:dyDescent="0.35">
      <c r="A13" s="1">
        <v>205.68</v>
      </c>
      <c r="B13">
        <f t="shared" si="0"/>
        <v>-0.93400000000002592</v>
      </c>
      <c r="C13">
        <f t="shared" si="1"/>
        <v>0.87235600000004843</v>
      </c>
      <c r="D13" s="2">
        <v>229.43</v>
      </c>
      <c r="E13">
        <f t="shared" si="2"/>
        <v>10.914000000000016</v>
      </c>
      <c r="F13">
        <f t="shared" si="3"/>
        <v>119.11539600000035</v>
      </c>
      <c r="G13" s="3">
        <v>234.3</v>
      </c>
      <c r="H13">
        <f t="shared" si="4"/>
        <v>7.7119999999999891</v>
      </c>
      <c r="I13">
        <f t="shared" si="5"/>
        <v>59.47494399999983</v>
      </c>
      <c r="J13" s="4">
        <v>235.45</v>
      </c>
      <c r="K13">
        <f t="shared" si="6"/>
        <v>6.8279999999999745</v>
      </c>
      <c r="L13">
        <f t="shared" si="7"/>
        <v>46.62158399999965</v>
      </c>
    </row>
    <row r="14" spans="1:12" x14ac:dyDescent="0.35">
      <c r="A14" s="1">
        <v>204.49</v>
      </c>
      <c r="B14">
        <f t="shared" si="0"/>
        <v>-2.1240000000000236</v>
      </c>
      <c r="C14">
        <f t="shared" si="1"/>
        <v>4.5113760000001006</v>
      </c>
      <c r="D14" s="2">
        <v>213.54</v>
      </c>
      <c r="E14">
        <f t="shared" si="2"/>
        <v>-4.9759999999999991</v>
      </c>
      <c r="F14">
        <f t="shared" si="3"/>
        <v>24.76057599999999</v>
      </c>
      <c r="G14" s="3">
        <v>219.5</v>
      </c>
      <c r="H14">
        <f t="shared" si="4"/>
        <v>-7.0880000000000223</v>
      </c>
      <c r="I14">
        <f t="shared" si="5"/>
        <v>50.239744000000314</v>
      </c>
      <c r="J14" s="4">
        <v>228.35</v>
      </c>
      <c r="K14">
        <f t="shared" si="6"/>
        <v>-0.27200000000001978</v>
      </c>
      <c r="L14">
        <f t="shared" si="7"/>
        <v>7.3984000000010763E-2</v>
      </c>
    </row>
    <row r="15" spans="1:12" x14ac:dyDescent="0.35">
      <c r="A15" s="1">
        <v>210.86</v>
      </c>
      <c r="B15">
        <f t="shared" si="0"/>
        <v>4.2459999999999809</v>
      </c>
      <c r="C15">
        <f t="shared" si="1"/>
        <v>18.028515999999836</v>
      </c>
      <c r="D15" s="2">
        <v>214.51</v>
      </c>
      <c r="E15">
        <f t="shared" si="2"/>
        <v>-4.0060000000000002</v>
      </c>
      <c r="F15">
        <f t="shared" si="3"/>
        <v>16.048036000000003</v>
      </c>
      <c r="G15" s="3">
        <v>233</v>
      </c>
      <c r="H15">
        <f t="shared" si="4"/>
        <v>6.4119999999999777</v>
      </c>
      <c r="I15">
        <f t="shared" si="5"/>
        <v>41.113743999999713</v>
      </c>
      <c r="J15" s="4">
        <v>225.09</v>
      </c>
      <c r="K15">
        <f t="shared" si="6"/>
        <v>-3.5320000000000107</v>
      </c>
      <c r="L15">
        <f t="shared" si="7"/>
        <v>12.475024000000076</v>
      </c>
    </row>
    <row r="16" spans="1:12" x14ac:dyDescent="0.35">
      <c r="A16" s="5">
        <f>AVERAGE(A6:A15)</f>
        <v>206.61400000000003</v>
      </c>
      <c r="C16" s="5">
        <f>SUM(C6:C15)</f>
        <v>47.217840000000137</v>
      </c>
      <c r="D16" s="6">
        <f>AVERAGE(D6:D15)</f>
        <v>218.51599999999999</v>
      </c>
      <c r="F16" s="6">
        <f>SUM(F6:F15)</f>
        <v>276.00464000000034</v>
      </c>
      <c r="G16" s="7">
        <f>AVERAGE(G6:G15)</f>
        <v>226.58800000000002</v>
      </c>
      <c r="I16" s="7">
        <f>SUM(I6:I15)</f>
        <v>208.63916000000023</v>
      </c>
      <c r="J16" s="9">
        <f>AVERAGE(J6:J15)</f>
        <v>228.62200000000001</v>
      </c>
      <c r="L16" s="9">
        <f>SUM(L6:L15)</f>
        <v>144.96275999999986</v>
      </c>
    </row>
    <row r="19" spans="1:9" x14ac:dyDescent="0.35">
      <c r="A19" s="16" t="s">
        <v>12</v>
      </c>
      <c r="B19" s="16"/>
      <c r="C19" s="16"/>
      <c r="D19" s="16"/>
      <c r="E19" s="16"/>
      <c r="F19" s="16"/>
      <c r="G19" s="16"/>
      <c r="H19" s="16"/>
      <c r="I19" s="16"/>
    </row>
  </sheetData>
  <mergeCells count="2">
    <mergeCell ref="A1:J3"/>
    <mergeCell ref="A19:I19"/>
  </mergeCells>
  <pageMargins left="0.7" right="0.7" top="0.75" bottom="0.75" header="0.3" footer="0.3"/>
  <pageSetup orientation="portrait" horizontalDpi="300" verticalDpi="0" copies="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89076-E436-47D4-8C1C-9332213C21A4}">
  <dimension ref="A1:H48"/>
  <sheetViews>
    <sheetView topLeftCell="A38" workbookViewId="0">
      <selection activeCell="I50" sqref="I50"/>
    </sheetView>
  </sheetViews>
  <sheetFormatPr defaultRowHeight="14.5" x14ac:dyDescent="0.35"/>
  <sheetData>
    <row r="1" spans="1:8" x14ac:dyDescent="0.35">
      <c r="A1" s="14" t="s">
        <v>6</v>
      </c>
      <c r="B1" s="15"/>
      <c r="C1" s="15"/>
      <c r="D1" s="15"/>
      <c r="E1" s="15"/>
      <c r="F1" s="15"/>
      <c r="G1" s="15"/>
      <c r="H1" s="15"/>
    </row>
    <row r="2" spans="1:8" x14ac:dyDescent="0.35">
      <c r="A2" s="15"/>
      <c r="B2" s="15"/>
      <c r="C2" s="15"/>
      <c r="D2" s="15"/>
      <c r="E2" s="15"/>
      <c r="F2" s="15"/>
      <c r="G2" s="15"/>
      <c r="H2" s="15"/>
    </row>
    <row r="3" spans="1:8" x14ac:dyDescent="0.35">
      <c r="A3" s="15"/>
      <c r="B3" s="15"/>
      <c r="C3" s="15"/>
      <c r="D3" s="15"/>
      <c r="E3" s="15"/>
      <c r="F3" s="15"/>
      <c r="G3" s="15"/>
      <c r="H3" s="15"/>
    </row>
    <row r="4" spans="1:8" x14ac:dyDescent="0.35">
      <c r="A4" s="15"/>
      <c r="B4" s="15"/>
      <c r="C4" s="15"/>
      <c r="D4" s="15"/>
      <c r="E4" s="15"/>
      <c r="F4" s="15"/>
      <c r="G4" s="15"/>
      <c r="H4" s="15"/>
    </row>
    <row r="5" spans="1:8" x14ac:dyDescent="0.35">
      <c r="A5" s="15"/>
      <c r="B5" s="15"/>
      <c r="C5" s="15"/>
      <c r="D5" s="15"/>
      <c r="E5" s="15"/>
      <c r="F5" s="15"/>
      <c r="G5" s="15"/>
      <c r="H5" s="15"/>
    </row>
    <row r="7" spans="1:8" x14ac:dyDescent="0.35">
      <c r="A7" s="1">
        <v>206.32</v>
      </c>
      <c r="B7">
        <f>A7-$A$48</f>
        <v>-13.765000000000043</v>
      </c>
      <c r="C7">
        <f>B7*B7</f>
        <v>189.47522500000119</v>
      </c>
    </row>
    <row r="8" spans="1:8" x14ac:dyDescent="0.35">
      <c r="A8" s="1">
        <v>207.94</v>
      </c>
      <c r="B8">
        <f t="shared" ref="B8:B46" si="0">A8-$A$48</f>
        <v>-12.145000000000039</v>
      </c>
      <c r="C8">
        <f t="shared" ref="C8:C46" si="1">B8*B8</f>
        <v>147.50102500000094</v>
      </c>
    </row>
    <row r="9" spans="1:8" x14ac:dyDescent="0.35">
      <c r="A9" s="1">
        <v>206.19</v>
      </c>
      <c r="B9">
        <f t="shared" si="0"/>
        <v>-13.895000000000039</v>
      </c>
      <c r="C9">
        <f t="shared" si="1"/>
        <v>193.07102500000107</v>
      </c>
    </row>
    <row r="10" spans="1:8" x14ac:dyDescent="0.35">
      <c r="A10" s="1">
        <v>204.45</v>
      </c>
      <c r="B10">
        <f t="shared" si="0"/>
        <v>-15.635000000000048</v>
      </c>
      <c r="C10">
        <f t="shared" si="1"/>
        <v>244.45322500000148</v>
      </c>
    </row>
    <row r="11" spans="1:8" x14ac:dyDescent="0.35">
      <c r="A11" s="1">
        <v>209.65</v>
      </c>
      <c r="B11">
        <f t="shared" si="0"/>
        <v>-10.435000000000031</v>
      </c>
      <c r="C11">
        <f t="shared" si="1"/>
        <v>108.88922500000064</v>
      </c>
    </row>
    <row r="12" spans="1:8" x14ac:dyDescent="0.35">
      <c r="A12" s="1">
        <v>203.81</v>
      </c>
      <c r="B12">
        <f t="shared" si="0"/>
        <v>-16.275000000000034</v>
      </c>
      <c r="C12">
        <f t="shared" si="1"/>
        <v>264.87562500000109</v>
      </c>
    </row>
    <row r="13" spans="1:8" x14ac:dyDescent="0.35">
      <c r="A13" s="1">
        <v>206.75</v>
      </c>
      <c r="B13">
        <f t="shared" si="0"/>
        <v>-13.335000000000036</v>
      </c>
      <c r="C13">
        <f t="shared" si="1"/>
        <v>177.82222500000097</v>
      </c>
    </row>
    <row r="14" spans="1:8" x14ac:dyDescent="0.35">
      <c r="A14" s="1">
        <v>205.68</v>
      </c>
      <c r="B14">
        <f t="shared" si="0"/>
        <v>-14.40500000000003</v>
      </c>
      <c r="C14">
        <f t="shared" si="1"/>
        <v>207.50402500000087</v>
      </c>
    </row>
    <row r="15" spans="1:8" x14ac:dyDescent="0.35">
      <c r="A15" s="1">
        <v>204.49</v>
      </c>
      <c r="B15">
        <f t="shared" si="0"/>
        <v>-15.595000000000027</v>
      </c>
      <c r="C15">
        <f t="shared" si="1"/>
        <v>243.20402500000085</v>
      </c>
    </row>
    <row r="16" spans="1:8" x14ac:dyDescent="0.35">
      <c r="A16" s="1">
        <v>210.86</v>
      </c>
      <c r="B16">
        <f t="shared" si="0"/>
        <v>-9.2250000000000227</v>
      </c>
      <c r="C16">
        <f t="shared" si="1"/>
        <v>85.10062500000042</v>
      </c>
    </row>
    <row r="17" spans="1:3" x14ac:dyDescent="0.35">
      <c r="A17" s="2">
        <v>217.08</v>
      </c>
      <c r="B17">
        <f t="shared" si="0"/>
        <v>-3.0050000000000239</v>
      </c>
      <c r="C17">
        <f t="shared" si="1"/>
        <v>9.0300250000001441</v>
      </c>
    </row>
    <row r="18" spans="1:3" x14ac:dyDescent="0.35">
      <c r="A18" s="2">
        <v>221.43</v>
      </c>
      <c r="B18">
        <f t="shared" si="0"/>
        <v>1.3449999999999704</v>
      </c>
      <c r="C18">
        <f t="shared" si="1"/>
        <v>1.8090249999999204</v>
      </c>
    </row>
    <row r="19" spans="1:3" x14ac:dyDescent="0.35">
      <c r="A19" s="2">
        <v>218.04</v>
      </c>
      <c r="B19">
        <f t="shared" si="0"/>
        <v>-2.0450000000000443</v>
      </c>
      <c r="C19">
        <f t="shared" si="1"/>
        <v>4.1820250000001815</v>
      </c>
    </row>
    <row r="20" spans="1:3" x14ac:dyDescent="0.35">
      <c r="A20" s="2">
        <v>224.13</v>
      </c>
      <c r="B20">
        <f t="shared" si="0"/>
        <v>4.0449999999999591</v>
      </c>
      <c r="C20">
        <f t="shared" si="1"/>
        <v>16.362024999999669</v>
      </c>
    </row>
    <row r="21" spans="1:3" x14ac:dyDescent="0.35">
      <c r="A21" s="2">
        <v>211.82</v>
      </c>
      <c r="B21">
        <f t="shared" si="0"/>
        <v>-8.2650000000000432</v>
      </c>
      <c r="C21">
        <f t="shared" si="1"/>
        <v>68.310225000000713</v>
      </c>
    </row>
    <row r="22" spans="1:3" x14ac:dyDescent="0.35">
      <c r="A22" s="2">
        <v>213.9</v>
      </c>
      <c r="B22">
        <f t="shared" si="0"/>
        <v>-6.1850000000000307</v>
      </c>
      <c r="C22">
        <f t="shared" si="1"/>
        <v>38.254225000000382</v>
      </c>
    </row>
    <row r="23" spans="1:3" x14ac:dyDescent="0.35">
      <c r="A23" s="2">
        <v>221.28</v>
      </c>
      <c r="B23">
        <f t="shared" si="0"/>
        <v>1.1949999999999648</v>
      </c>
      <c r="C23">
        <f t="shared" si="1"/>
        <v>1.4280249999999157</v>
      </c>
    </row>
    <row r="24" spans="1:3" x14ac:dyDescent="0.35">
      <c r="A24" s="2">
        <v>229.43</v>
      </c>
      <c r="B24">
        <f t="shared" si="0"/>
        <v>9.3449999999999704</v>
      </c>
      <c r="C24">
        <f t="shared" si="1"/>
        <v>87.329024999999447</v>
      </c>
    </row>
    <row r="25" spans="1:3" x14ac:dyDescent="0.35">
      <c r="A25" s="2">
        <v>213.54</v>
      </c>
      <c r="B25">
        <f t="shared" si="0"/>
        <v>-6.5450000000000443</v>
      </c>
      <c r="C25">
        <f t="shared" si="1"/>
        <v>42.83702500000058</v>
      </c>
    </row>
    <row r="26" spans="1:3" x14ac:dyDescent="0.35">
      <c r="A26" s="2">
        <v>214.51</v>
      </c>
      <c r="B26">
        <f t="shared" si="0"/>
        <v>-5.5750000000000455</v>
      </c>
      <c r="C26">
        <f t="shared" si="1"/>
        <v>31.080625000000506</v>
      </c>
    </row>
    <row r="27" spans="1:3" x14ac:dyDescent="0.35">
      <c r="A27" s="3">
        <v>226.77</v>
      </c>
      <c r="B27">
        <f t="shared" si="0"/>
        <v>6.6849999999999739</v>
      </c>
      <c r="C27">
        <f t="shared" si="1"/>
        <v>44.689224999999652</v>
      </c>
    </row>
    <row r="28" spans="1:3" x14ac:dyDescent="0.35">
      <c r="A28" s="3">
        <v>224.79</v>
      </c>
      <c r="B28">
        <f t="shared" si="0"/>
        <v>4.7049999999999557</v>
      </c>
      <c r="C28">
        <f t="shared" si="1"/>
        <v>22.137024999999582</v>
      </c>
    </row>
    <row r="29" spans="1:3" x14ac:dyDescent="0.35">
      <c r="A29" s="3">
        <v>229.75</v>
      </c>
      <c r="B29">
        <f t="shared" si="0"/>
        <v>9.6649999999999636</v>
      </c>
      <c r="C29">
        <f t="shared" si="1"/>
        <v>93.412224999999296</v>
      </c>
    </row>
    <row r="30" spans="1:3" x14ac:dyDescent="0.35">
      <c r="A30" s="3">
        <v>228.51</v>
      </c>
      <c r="B30">
        <f t="shared" si="0"/>
        <v>8.4249999999999545</v>
      </c>
      <c r="C30">
        <f t="shared" si="1"/>
        <v>70.980624999999236</v>
      </c>
    </row>
    <row r="31" spans="1:3" x14ac:dyDescent="0.35">
      <c r="A31" s="3">
        <v>221.44</v>
      </c>
      <c r="B31">
        <f t="shared" si="0"/>
        <v>1.3549999999999613</v>
      </c>
      <c r="C31">
        <f t="shared" si="1"/>
        <v>1.8360249999998952</v>
      </c>
    </row>
    <row r="32" spans="1:3" x14ac:dyDescent="0.35">
      <c r="A32" s="3">
        <v>223.85</v>
      </c>
      <c r="B32">
        <f t="shared" si="0"/>
        <v>3.7649999999999579</v>
      </c>
      <c r="C32">
        <f t="shared" si="1"/>
        <v>14.175224999999683</v>
      </c>
    </row>
    <row r="33" spans="1:3" x14ac:dyDescent="0.35">
      <c r="A33" s="3">
        <v>223.97</v>
      </c>
      <c r="B33">
        <f t="shared" si="0"/>
        <v>3.8849999999999625</v>
      </c>
      <c r="C33">
        <f t="shared" si="1"/>
        <v>15.093224999999709</v>
      </c>
    </row>
    <row r="34" spans="1:3" x14ac:dyDescent="0.35">
      <c r="A34" s="3">
        <v>234.3</v>
      </c>
      <c r="B34">
        <f t="shared" si="0"/>
        <v>14.214999999999975</v>
      </c>
      <c r="C34">
        <f t="shared" si="1"/>
        <v>202.06622499999929</v>
      </c>
    </row>
    <row r="35" spans="1:3" x14ac:dyDescent="0.35">
      <c r="A35" s="3">
        <v>219.5</v>
      </c>
      <c r="B35">
        <f t="shared" si="0"/>
        <v>-0.58500000000003638</v>
      </c>
      <c r="C35">
        <f t="shared" si="1"/>
        <v>0.34222500000004258</v>
      </c>
    </row>
    <row r="36" spans="1:3" x14ac:dyDescent="0.35">
      <c r="A36" s="3">
        <v>233</v>
      </c>
      <c r="B36">
        <f t="shared" si="0"/>
        <v>12.914999999999964</v>
      </c>
      <c r="C36">
        <f t="shared" si="1"/>
        <v>166.79722499999906</v>
      </c>
    </row>
    <row r="37" spans="1:3" x14ac:dyDescent="0.35">
      <c r="A37" s="4">
        <v>230.55</v>
      </c>
      <c r="B37">
        <f t="shared" si="0"/>
        <v>10.464999999999975</v>
      </c>
      <c r="C37">
        <f t="shared" si="1"/>
        <v>109.51622499999948</v>
      </c>
    </row>
    <row r="38" spans="1:3" x14ac:dyDescent="0.35">
      <c r="A38" s="4">
        <v>227.95</v>
      </c>
      <c r="B38">
        <f t="shared" si="0"/>
        <v>7.8649999999999523</v>
      </c>
      <c r="C38">
        <f t="shared" si="1"/>
        <v>61.858224999999251</v>
      </c>
    </row>
    <row r="39" spans="1:3" x14ac:dyDescent="0.35">
      <c r="A39" s="4">
        <v>231.84</v>
      </c>
      <c r="B39">
        <f t="shared" si="0"/>
        <v>11.754999999999967</v>
      </c>
      <c r="C39">
        <f t="shared" si="1"/>
        <v>138.18002499999923</v>
      </c>
    </row>
    <row r="40" spans="1:3" x14ac:dyDescent="0.35">
      <c r="A40" s="4">
        <v>224.87</v>
      </c>
      <c r="B40">
        <f t="shared" si="0"/>
        <v>4.7849999999999682</v>
      </c>
      <c r="C40">
        <f t="shared" si="1"/>
        <v>22.896224999999696</v>
      </c>
    </row>
    <row r="41" spans="1:3" x14ac:dyDescent="0.35">
      <c r="A41" s="4">
        <v>229.49</v>
      </c>
      <c r="B41">
        <f t="shared" si="0"/>
        <v>9.4049999999999727</v>
      </c>
      <c r="C41">
        <f t="shared" si="1"/>
        <v>88.45402499999949</v>
      </c>
    </row>
    <row r="42" spans="1:3" x14ac:dyDescent="0.35">
      <c r="A42" s="4">
        <v>231.1</v>
      </c>
      <c r="B42">
        <f t="shared" si="0"/>
        <v>11.014999999999958</v>
      </c>
      <c r="C42">
        <f t="shared" si="1"/>
        <v>121.33022499999907</v>
      </c>
    </row>
    <row r="43" spans="1:3" x14ac:dyDescent="0.35">
      <c r="A43" s="4">
        <v>221.53</v>
      </c>
      <c r="B43">
        <f t="shared" si="0"/>
        <v>1.4449999999999648</v>
      </c>
      <c r="C43">
        <f t="shared" si="1"/>
        <v>2.0880249999998983</v>
      </c>
    </row>
    <row r="44" spans="1:3" x14ac:dyDescent="0.35">
      <c r="A44" s="4">
        <v>235.45</v>
      </c>
      <c r="B44">
        <f t="shared" si="0"/>
        <v>15.364999999999952</v>
      </c>
      <c r="C44">
        <f t="shared" si="1"/>
        <v>236.08322499999852</v>
      </c>
    </row>
    <row r="45" spans="1:3" x14ac:dyDescent="0.35">
      <c r="A45" s="4">
        <v>228.35</v>
      </c>
      <c r="B45">
        <f t="shared" si="0"/>
        <v>8.2649999999999579</v>
      </c>
      <c r="C45">
        <f t="shared" si="1"/>
        <v>68.310224999999306</v>
      </c>
    </row>
    <row r="46" spans="1:3" x14ac:dyDescent="0.35">
      <c r="A46" s="4">
        <v>225.09</v>
      </c>
      <c r="B46">
        <f t="shared" si="0"/>
        <v>5.004999999999967</v>
      </c>
      <c r="C46">
        <f t="shared" si="1"/>
        <v>25.050024999999671</v>
      </c>
    </row>
    <row r="47" spans="1:3" x14ac:dyDescent="0.35">
      <c r="A47" s="10"/>
    </row>
    <row r="48" spans="1:3" x14ac:dyDescent="0.35">
      <c r="A48" s="8">
        <f>AVERAGE(A7:A46)</f>
        <v>220.08500000000004</v>
      </c>
      <c r="C48" s="8">
        <f>SUM(C7:C46)</f>
        <v>3667.8141999999993</v>
      </c>
    </row>
  </sheetData>
  <mergeCells count="1">
    <mergeCell ref="A1:H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ABC23-55D5-4735-BD3D-F2152820E0F0}">
  <dimension ref="A1:L19"/>
  <sheetViews>
    <sheetView topLeftCell="A2" workbookViewId="0">
      <selection activeCell="E12" sqref="E12"/>
    </sheetView>
  </sheetViews>
  <sheetFormatPr defaultRowHeight="14.5" x14ac:dyDescent="0.35"/>
  <cols>
    <col min="2" max="2" width="18.7265625" customWidth="1"/>
    <col min="3" max="3" width="12.08984375" customWidth="1"/>
    <col min="5" max="6" width="21" customWidth="1"/>
    <col min="8" max="9" width="16.81640625" customWidth="1"/>
  </cols>
  <sheetData>
    <row r="1" spans="1:12" x14ac:dyDescent="0.35">
      <c r="A1" s="14" t="s">
        <v>5</v>
      </c>
      <c r="B1" s="15"/>
      <c r="C1" s="15"/>
      <c r="D1" s="15"/>
      <c r="E1" s="15"/>
      <c r="F1" s="15"/>
      <c r="G1" s="15"/>
      <c r="H1" s="15"/>
      <c r="I1" s="15"/>
      <c r="J1" s="15"/>
    </row>
    <row r="2" spans="1:12" x14ac:dyDescent="0.35">
      <c r="A2" s="15"/>
      <c r="B2" s="15"/>
      <c r="C2" s="15"/>
      <c r="D2" s="15"/>
      <c r="E2" s="15"/>
      <c r="F2" s="15"/>
      <c r="G2" s="15"/>
      <c r="H2" s="15"/>
      <c r="I2" s="15"/>
      <c r="J2" s="15"/>
    </row>
    <row r="3" spans="1:12" x14ac:dyDescent="0.35">
      <c r="A3" s="15"/>
      <c r="B3" s="15"/>
      <c r="C3" s="15"/>
      <c r="D3" s="15"/>
      <c r="E3" s="15"/>
      <c r="F3" s="15"/>
      <c r="G3" s="15"/>
      <c r="H3" s="15"/>
      <c r="I3" s="15"/>
      <c r="J3" s="15"/>
    </row>
    <row r="4" spans="1:12" x14ac:dyDescent="0.35">
      <c r="F4" s="12"/>
    </row>
    <row r="5" spans="1:12" x14ac:dyDescent="0.35">
      <c r="A5" s="1" t="s">
        <v>0</v>
      </c>
      <c r="D5" s="2" t="s">
        <v>1</v>
      </c>
      <c r="F5" s="12"/>
      <c r="G5" s="3" t="s">
        <v>2</v>
      </c>
      <c r="J5" s="4" t="s">
        <v>3</v>
      </c>
      <c r="L5" t="s">
        <v>7</v>
      </c>
    </row>
    <row r="6" spans="1:12" x14ac:dyDescent="0.35">
      <c r="A6" s="5">
        <v>206.61400000000003</v>
      </c>
      <c r="C6" s="11"/>
      <c r="D6" s="6">
        <v>218.51599999999999</v>
      </c>
      <c r="F6" s="13"/>
      <c r="G6" s="7">
        <v>226.58800000000002</v>
      </c>
      <c r="I6" s="11"/>
      <c r="J6" s="9">
        <v>228.62200000000001</v>
      </c>
      <c r="L6" s="11">
        <v>220.08500000000004</v>
      </c>
    </row>
    <row r="7" spans="1:12" x14ac:dyDescent="0.35">
      <c r="F7" s="12"/>
    </row>
    <row r="8" spans="1:12" x14ac:dyDescent="0.35">
      <c r="A8">
        <f>A6-L6</f>
        <v>-13.471000000000004</v>
      </c>
      <c r="D8">
        <f>D6-L6</f>
        <v>-1.5690000000000452</v>
      </c>
      <c r="F8" s="12"/>
      <c r="G8">
        <f>G6-L6</f>
        <v>6.5029999999999859</v>
      </c>
      <c r="J8">
        <f>J6-L6</f>
        <v>8.5369999999999777</v>
      </c>
      <c r="L8" t="s">
        <v>8</v>
      </c>
    </row>
    <row r="10" spans="1:12" x14ac:dyDescent="0.35">
      <c r="A10">
        <f>A8*A8</f>
        <v>181.46784100000011</v>
      </c>
      <c r="D10">
        <f>D8*D8</f>
        <v>2.4617610000001422</v>
      </c>
      <c r="G10">
        <f>G8*G8</f>
        <v>42.289008999999815</v>
      </c>
      <c r="J10">
        <f>J8*J8</f>
        <v>72.880368999999618</v>
      </c>
      <c r="L10" t="s">
        <v>9</v>
      </c>
    </row>
    <row r="13" spans="1:12" x14ac:dyDescent="0.35">
      <c r="A13">
        <f>A10+D10+G10+J10</f>
        <v>299.0989799999997</v>
      </c>
    </row>
    <row r="15" spans="1:12" x14ac:dyDescent="0.35">
      <c r="A15">
        <f>A13*10</f>
        <v>2990.9897999999971</v>
      </c>
      <c r="L15" t="s">
        <v>10</v>
      </c>
    </row>
    <row r="17" spans="1:1" x14ac:dyDescent="0.35">
      <c r="A17" s="8" t="s">
        <v>11</v>
      </c>
    </row>
    <row r="19" spans="1:1" x14ac:dyDescent="0.35">
      <c r="A19">
        <f>2990.99+676.8244</f>
        <v>3667.8143999999998</v>
      </c>
    </row>
  </sheetData>
  <mergeCells count="1">
    <mergeCell ref="A1:J3"/>
  </mergeCells>
  <pageMargins left="0.7" right="0.7" top="0.75" bottom="0.75" header="0.3" footer="0.3"/>
  <pageSetup orientation="portrait" horizontalDpi="300" verticalDpi="0" copies="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F51DC-26FE-4691-AE20-6CACE47C9C6B}">
  <dimension ref="A1:M17"/>
  <sheetViews>
    <sheetView topLeftCell="A2" workbookViewId="0">
      <selection sqref="A1:I6"/>
    </sheetView>
  </sheetViews>
  <sheetFormatPr defaultRowHeight="14.5" x14ac:dyDescent="0.35"/>
  <cols>
    <col min="12" max="13" width="11.81640625" bestFit="1" customWidth="1"/>
  </cols>
  <sheetData>
    <row r="1" spans="1:13" x14ac:dyDescent="0.35">
      <c r="A1" s="14" t="s">
        <v>13</v>
      </c>
      <c r="B1" s="15"/>
      <c r="C1" s="15"/>
      <c r="D1" s="15"/>
      <c r="E1" s="15"/>
      <c r="F1" s="15"/>
      <c r="G1" s="15"/>
      <c r="H1" s="15"/>
      <c r="I1" s="15"/>
    </row>
    <row r="2" spans="1:13" x14ac:dyDescent="0.35">
      <c r="A2" s="15"/>
      <c r="B2" s="15"/>
      <c r="C2" s="15"/>
      <c r="D2" s="15"/>
      <c r="E2" s="15"/>
      <c r="F2" s="15"/>
      <c r="G2" s="15"/>
      <c r="H2" s="15"/>
      <c r="I2" s="15"/>
    </row>
    <row r="3" spans="1:13" x14ac:dyDescent="0.35">
      <c r="A3" s="15"/>
      <c r="B3" s="15"/>
      <c r="C3" s="15"/>
      <c r="D3" s="15"/>
      <c r="E3" s="15"/>
      <c r="F3" s="15"/>
      <c r="G3" s="15"/>
      <c r="H3" s="15"/>
      <c r="I3" s="15"/>
    </row>
    <row r="4" spans="1:13" x14ac:dyDescent="0.35">
      <c r="A4" s="15"/>
      <c r="B4" s="15"/>
      <c r="C4" s="15"/>
      <c r="D4" s="15"/>
      <c r="E4" s="15"/>
      <c r="F4" s="15"/>
      <c r="G4" s="15"/>
      <c r="H4" s="15"/>
      <c r="I4" s="15"/>
    </row>
    <row r="5" spans="1:13" x14ac:dyDescent="0.35">
      <c r="A5" s="15"/>
      <c r="B5" s="15"/>
      <c r="C5" s="15"/>
      <c r="D5" s="15"/>
      <c r="E5" s="15"/>
      <c r="F5" s="15"/>
      <c r="G5" s="15"/>
      <c r="H5" s="15"/>
      <c r="I5" s="15"/>
    </row>
    <row r="6" spans="1:13" x14ac:dyDescent="0.35">
      <c r="A6" s="15"/>
      <c r="B6" s="15"/>
      <c r="C6" s="15"/>
      <c r="D6" s="15"/>
      <c r="E6" s="15"/>
      <c r="F6" s="15"/>
      <c r="G6" s="15"/>
      <c r="H6" s="15"/>
      <c r="I6" s="15"/>
      <c r="L6" t="s">
        <v>28</v>
      </c>
      <c r="M6">
        <f>996.9966/18.800678</f>
        <v>53.029821584093931</v>
      </c>
    </row>
    <row r="7" spans="1:13" x14ac:dyDescent="0.35">
      <c r="L7" t="s">
        <v>29</v>
      </c>
      <c r="M7">
        <f>_xlfn.F.DIST.RT(M6,3,36)</f>
        <v>2.7319912746167207E-13</v>
      </c>
    </row>
    <row r="8" spans="1:13" x14ac:dyDescent="0.35">
      <c r="A8" s="14" t="s">
        <v>27</v>
      </c>
      <c r="B8" s="15"/>
      <c r="C8" s="15"/>
      <c r="D8" s="15"/>
      <c r="E8" s="15"/>
      <c r="F8" s="15"/>
      <c r="G8" s="15"/>
      <c r="H8" s="15"/>
      <c r="I8" s="15"/>
      <c r="L8" t="s">
        <v>30</v>
      </c>
      <c r="M8">
        <f>_xlfn.F.INV.RT(0.05,3,36)</f>
        <v>2.8662655509401795</v>
      </c>
    </row>
    <row r="9" spans="1:13" x14ac:dyDescent="0.35">
      <c r="A9" s="15"/>
      <c r="B9" s="15"/>
      <c r="C9" s="15"/>
      <c r="D9" s="15"/>
      <c r="E9" s="15"/>
      <c r="F9" s="15"/>
      <c r="G9" s="15"/>
      <c r="H9" s="15"/>
      <c r="I9" s="15"/>
      <c r="L9" t="s">
        <v>31</v>
      </c>
    </row>
    <row r="10" spans="1:13" x14ac:dyDescent="0.35">
      <c r="A10" s="15"/>
      <c r="B10" s="15"/>
      <c r="C10" s="15"/>
      <c r="D10" s="15"/>
      <c r="E10" s="15"/>
      <c r="F10" s="15"/>
      <c r="G10" s="15"/>
      <c r="H10" s="15"/>
      <c r="I10" s="15"/>
      <c r="L10" t="s">
        <v>32</v>
      </c>
    </row>
    <row r="11" spans="1:13" x14ac:dyDescent="0.35">
      <c r="A11" s="15"/>
      <c r="B11" s="15"/>
      <c r="C11" s="15"/>
      <c r="D11" s="15"/>
      <c r="E11" s="15"/>
      <c r="F11" s="15"/>
      <c r="G11" s="15"/>
      <c r="H11" s="15"/>
      <c r="I11" s="15"/>
    </row>
    <row r="12" spans="1:13" x14ac:dyDescent="0.35">
      <c r="A12" s="15"/>
      <c r="B12" s="15"/>
      <c r="C12" s="15"/>
      <c r="D12" s="15"/>
      <c r="E12" s="15"/>
      <c r="F12" s="15"/>
      <c r="G12" s="15"/>
      <c r="H12" s="15"/>
      <c r="I12" s="15"/>
      <c r="L12">
        <f>_xlfn.F.INV.RT(0.05,3,36)</f>
        <v>2.8662655509401795</v>
      </c>
    </row>
    <row r="13" spans="1:13" x14ac:dyDescent="0.35">
      <c r="A13" s="15"/>
      <c r="B13" s="15"/>
      <c r="C13" s="15"/>
      <c r="D13" s="15"/>
      <c r="E13" s="15"/>
      <c r="F13" s="15"/>
      <c r="G13" s="15"/>
      <c r="H13" s="15"/>
      <c r="I13" s="15"/>
    </row>
    <row r="14" spans="1:13" x14ac:dyDescent="0.35">
      <c r="A14" s="15"/>
      <c r="B14" s="15"/>
      <c r="C14" s="15"/>
      <c r="D14" s="15"/>
      <c r="E14" s="15"/>
      <c r="F14" s="15"/>
      <c r="G14" s="15"/>
      <c r="H14" s="15"/>
      <c r="I14" s="15"/>
    </row>
    <row r="15" spans="1:13" x14ac:dyDescent="0.35">
      <c r="A15" s="15"/>
      <c r="B15" s="15"/>
      <c r="C15" s="15"/>
      <c r="D15" s="15"/>
      <c r="E15" s="15"/>
      <c r="F15" s="15"/>
      <c r="G15" s="15"/>
      <c r="H15" s="15"/>
      <c r="I15" s="15"/>
    </row>
    <row r="16" spans="1:13" x14ac:dyDescent="0.35">
      <c r="A16" s="15"/>
      <c r="B16" s="15"/>
      <c r="C16" s="15"/>
      <c r="D16" s="15"/>
      <c r="E16" s="15"/>
      <c r="F16" s="15"/>
      <c r="G16" s="15"/>
      <c r="H16" s="15"/>
      <c r="I16" s="15"/>
    </row>
    <row r="17" spans="1:9" x14ac:dyDescent="0.35">
      <c r="A17" s="15"/>
      <c r="B17" s="15"/>
      <c r="C17" s="15"/>
      <c r="D17" s="15"/>
      <c r="E17" s="15"/>
      <c r="F17" s="15"/>
      <c r="G17" s="15"/>
      <c r="H17" s="15"/>
      <c r="I17" s="15"/>
    </row>
  </sheetData>
  <mergeCells count="2">
    <mergeCell ref="A1:I6"/>
    <mergeCell ref="A8:I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1531-2146-413E-8743-BD9A57D40094}">
  <dimension ref="A1:F10"/>
  <sheetViews>
    <sheetView workbookViewId="0">
      <selection sqref="A1:F10"/>
    </sheetView>
  </sheetViews>
  <sheetFormatPr defaultRowHeight="14.5" x14ac:dyDescent="0.35"/>
  <cols>
    <col min="2" max="2" width="9.81640625" bestFit="1" customWidth="1"/>
    <col min="6" max="6" width="31" customWidth="1"/>
  </cols>
  <sheetData>
    <row r="1" spans="1:6" x14ac:dyDescent="0.35">
      <c r="A1" s="17" t="s">
        <v>14</v>
      </c>
      <c r="B1" s="17"/>
      <c r="C1" s="17"/>
      <c r="D1" s="17"/>
      <c r="E1" s="17"/>
      <c r="F1" s="17"/>
    </row>
    <row r="2" spans="1:6" x14ac:dyDescent="0.35">
      <c r="A2" s="17"/>
      <c r="B2" s="17"/>
      <c r="C2" s="17"/>
      <c r="D2" s="17"/>
      <c r="E2" s="17"/>
      <c r="F2" s="17"/>
    </row>
    <row r="3" spans="1:6" x14ac:dyDescent="0.35">
      <c r="A3" s="18" t="s">
        <v>15</v>
      </c>
      <c r="B3" s="18" t="s">
        <v>16</v>
      </c>
      <c r="C3" s="18" t="s">
        <v>17</v>
      </c>
      <c r="D3" s="18"/>
      <c r="E3" s="18"/>
      <c r="F3" s="18"/>
    </row>
    <row r="4" spans="1:6" x14ac:dyDescent="0.35">
      <c r="A4" s="18">
        <v>78</v>
      </c>
      <c r="B4" s="18">
        <v>66</v>
      </c>
      <c r="C4" s="18">
        <v>77</v>
      </c>
      <c r="D4" s="18"/>
      <c r="E4" s="18"/>
      <c r="F4" s="18"/>
    </row>
    <row r="5" spans="1:6" x14ac:dyDescent="0.35">
      <c r="A5" s="18">
        <v>68</v>
      </c>
      <c r="B5" s="18">
        <v>41</v>
      </c>
      <c r="C5" s="18">
        <v>43</v>
      </c>
      <c r="D5" s="18"/>
      <c r="E5" s="18"/>
      <c r="F5" s="18"/>
    </row>
    <row r="6" spans="1:6" x14ac:dyDescent="0.35">
      <c r="A6" s="18">
        <v>55</v>
      </c>
      <c r="B6" s="18">
        <v>52</v>
      </c>
      <c r="C6" s="18">
        <v>82</v>
      </c>
      <c r="D6" s="18"/>
      <c r="E6" s="18"/>
      <c r="F6" s="18"/>
    </row>
    <row r="7" spans="1:6" x14ac:dyDescent="0.35">
      <c r="A7" s="18">
        <v>92</v>
      </c>
      <c r="B7" s="18">
        <v>62</v>
      </c>
      <c r="C7" s="18">
        <v>91</v>
      </c>
      <c r="D7" s="18"/>
      <c r="E7" s="18"/>
      <c r="F7" s="18"/>
    </row>
    <row r="8" spans="1:6" x14ac:dyDescent="0.35">
      <c r="A8" s="18">
        <v>84</v>
      </c>
      <c r="B8" s="18">
        <v>71</v>
      </c>
      <c r="C8" s="18">
        <v>54</v>
      </c>
      <c r="D8" s="18"/>
      <c r="E8" s="18"/>
      <c r="F8" s="18"/>
    </row>
    <row r="9" spans="1:6" x14ac:dyDescent="0.35">
      <c r="A9" s="18">
        <v>40</v>
      </c>
      <c r="B9" s="18"/>
      <c r="C9" s="18">
        <v>33</v>
      </c>
      <c r="D9" s="18"/>
      <c r="E9" s="18"/>
      <c r="F9" s="18"/>
    </row>
    <row r="10" spans="1:6" x14ac:dyDescent="0.35">
      <c r="A10" s="18"/>
      <c r="B10" s="18"/>
      <c r="C10" s="18">
        <v>40</v>
      </c>
      <c r="D10" s="18"/>
      <c r="E10" s="18"/>
      <c r="F10" s="18"/>
    </row>
  </sheetData>
  <mergeCells count="1">
    <mergeCell ref="A1:F2"/>
  </mergeCells>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C578-8A4F-4B55-A26D-FFEAFE127346}">
  <dimension ref="A1:E7"/>
  <sheetViews>
    <sheetView workbookViewId="0">
      <selection activeCell="B4" sqref="B4"/>
    </sheetView>
  </sheetViews>
  <sheetFormatPr defaultRowHeight="14.5" x14ac:dyDescent="0.35"/>
  <sheetData>
    <row r="1" spans="1:5" x14ac:dyDescent="0.35">
      <c r="A1" t="s">
        <v>18</v>
      </c>
    </row>
    <row r="3" spans="1:5" x14ac:dyDescent="0.35">
      <c r="D3" t="s">
        <v>23</v>
      </c>
      <c r="E3" t="s">
        <v>25</v>
      </c>
    </row>
    <row r="4" spans="1:5" x14ac:dyDescent="0.35">
      <c r="A4" t="s">
        <v>19</v>
      </c>
      <c r="D4" t="s">
        <v>24</v>
      </c>
      <c r="E4" t="s">
        <v>26</v>
      </c>
    </row>
    <row r="5" spans="1:5" x14ac:dyDescent="0.35">
      <c r="A5" t="s">
        <v>20</v>
      </c>
    </row>
    <row r="6" spans="1:5" x14ac:dyDescent="0.35">
      <c r="A6" t="s">
        <v>21</v>
      </c>
    </row>
    <row r="7" spans="1:5" x14ac:dyDescent="0.35">
      <c r="A7"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Means</vt:lpstr>
      <vt:lpstr>SSW</vt:lpstr>
      <vt:lpstr>TSS</vt:lpstr>
      <vt:lpstr>SSB</vt:lpstr>
      <vt:lpstr>Anova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Kittur Ajaykumar</dc:creator>
  <cp:lastModifiedBy>Kittur Ajaykumar</cp:lastModifiedBy>
  <dcterms:created xsi:type="dcterms:W3CDTF">2020-01-05T02:00:09Z</dcterms:created>
  <dcterms:modified xsi:type="dcterms:W3CDTF">2020-01-05T16:19:37Z</dcterms:modified>
</cp:coreProperties>
</file>