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pgrad - Knowledgehut\Excel Course\"/>
    </mc:Choice>
  </mc:AlternateContent>
  <xr:revisionPtr revIDLastSave="0" documentId="8_{97BE12D3-D662-47AA-8BD9-360F91F0702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emographicData" sheetId="1" r:id="rId1"/>
  </sheets>
  <definedNames>
    <definedName name="_xlnm._FilterDatabase" localSheetId="0" hidden="1">DemographicData!$A$1:$E$196</definedName>
    <definedName name="Birth_rate">DemographicData!$C:$C</definedName>
    <definedName name="Income_Group">DemographicData!$E:$E</definedName>
  </definedNames>
  <calcPr calcId="191028"/>
  <pivotCaches>
    <pivotCache cacheId="232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H31" i="1"/>
  <c r="H30" i="1"/>
  <c r="H27" i="1"/>
  <c r="H26" i="1"/>
  <c r="H24" i="1"/>
  <c r="H23" i="1"/>
  <c r="H19" i="1"/>
  <c r="H18" i="1"/>
  <c r="H15" i="1"/>
  <c r="H14" i="1"/>
  <c r="H11" i="1"/>
  <c r="H10" i="1"/>
  <c r="H7" i="1"/>
  <c r="H6" i="1"/>
</calcChain>
</file>

<file path=xl/sharedStrings.xml><?xml version="1.0" encoding="utf-8"?>
<sst xmlns="http://schemas.openxmlformats.org/spreadsheetml/2006/main" count="822" uniqueCount="412">
  <si>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</si>
  <si>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</si>
  <si>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</si>
  <si>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</si>
  <si>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</si>
  <si>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</si>
  <si>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</si>
  <si>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</si>
  <si>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</si>
  <si>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</si>
  <si>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</si>
  <si>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</si>
  <si>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</si>
  <si>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</si>
  <si>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</si>
  <si>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</si>
  <si>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Mean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</si>
  <si>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</si>
  <si>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</si>
  <si>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</si>
  <si>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</si>
  <si>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</si>
  <si>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</si>
  <si>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</si>
  <si>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Identify India's Income Group</t>
  </si>
  <si>
    <t>Antigua and Barbuda</t>
  </si>
  <si>
    <t>ATG</t>
  </si>
  <si>
    <t>Median</t>
  </si>
  <si>
    <t>India</t>
  </si>
  <si>
    <t>IND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</si>
  <si>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</si>
  <si>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</si>
  <si>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</si>
  <si>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</si>
  <si>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</si>
  <si>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</si>
  <si>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</si>
  <si>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</si>
  <si>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Variance</t>
  </si>
  <si>
    <t>Belgium</t>
  </si>
  <si>
    <t>BEL</t>
  </si>
  <si>
    <t>Benin</t>
  </si>
  <si>
    <t>BEN</t>
  </si>
  <si>
    <t>Burkina Faso</t>
  </si>
  <si>
    <t>BFA</t>
  </si>
  <si>
    <t>Count Countries in India's Income Group</t>
  </si>
  <si>
    <t>Bangladesh</t>
  </si>
  <si>
    <t>BGD</t>
  </si>
  <si>
    <t>Sample variance</t>
  </si>
  <si>
    <t>Bulgaria</t>
  </si>
  <si>
    <t>BGR</t>
  </si>
  <si>
    <t>Bahrain</t>
  </si>
  <si>
    <t>BHR</t>
  </si>
  <si>
    <t>Bahamas, The</t>
  </si>
  <si>
    <t>BHS</t>
  </si>
  <si>
    <t>Pivot Table</t>
  </si>
  <si>
    <t>Bosnia and Herzegovina</t>
  </si>
  <si>
    <t>BIH</t>
  </si>
  <si>
    <t>Standard Deviation</t>
  </si>
  <si>
    <t>Belarus</t>
  </si>
  <si>
    <t>BLR</t>
  </si>
  <si>
    <t>Population standard deviation</t>
  </si>
  <si>
    <t>Belize</t>
  </si>
  <si>
    <t>BLZ</t>
  </si>
  <si>
    <t>Sum of Internet users</t>
  </si>
  <si>
    <t>Bermuda</t>
  </si>
  <si>
    <t>BMU</t>
  </si>
  <si>
    <t>Grand Total</t>
  </si>
  <si>
    <t>Bolivia</t>
  </si>
  <si>
    <t>BOL</t>
  </si>
  <si>
    <t>Sample standard deviation</t>
  </si>
  <si>
    <t>Brazil</t>
  </si>
  <si>
    <t>BRA</t>
  </si>
  <si>
    <t>Barbados</t>
  </si>
  <si>
    <t>BRB</t>
  </si>
  <si>
    <t>Algeria</t>
  </si>
  <si>
    <t>Brunei Darussalam</t>
  </si>
  <si>
    <t>BRN</t>
  </si>
  <si>
    <t>Bhutan</t>
  </si>
  <si>
    <t>BTN</t>
  </si>
  <si>
    <t>Interquartile Range (IQR)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</si>
  <si>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</si>
  <si>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</si>
  <si>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</si>
  <si>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</si>
  <si>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</si>
  <si>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</si>
  <si>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</si>
  <si>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</si>
  <si>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</si>
  <si>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</si>
  <si>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</si>
  <si>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</si>
  <si>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</si>
  <si>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</si>
  <si>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</si>
  <si>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</si>
  <si>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</si>
  <si>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</si>
  <si>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</si>
  <si>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</si>
  <si>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</si>
  <si>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</si>
  <si>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</si>
  <si>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</si>
  <si>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</si>
  <si>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</si>
  <si>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</si>
  <si>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</si>
  <si>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</si>
  <si>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</si>
  <si>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</si>
  <si>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</si>
  <si>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</si>
  <si>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</si>
  <si>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</si>
  <si>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</si>
  <si>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</si>
  <si>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</si>
  <si>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</si>
  <si>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</si>
  <si>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</si>
  <si>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</si>
  <si>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</si>
  <si>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</si>
  <si>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</si>
  <si>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</si>
  <si>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</si>
  <si>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</si>
  <si>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</si>
  <si>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</si>
  <si>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</si>
  <si>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Cambodia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</si>
  <si>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</si>
  <si>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</si>
  <si>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</si>
  <si>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</si>
  <si>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</si>
  <si>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</si>
  <si>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</si>
  <si>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</si>
  <si>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</si>
  <si>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</si>
  <si>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Chad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</si>
  <si>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</si>
  <si>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</si>
  <si>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</si>
  <si>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</si>
  <si>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</si>
  <si>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</si>
  <si>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</si>
  <si>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</si>
  <si>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</si>
  <si>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</si>
  <si>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Congo, Dem. Rep.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</si>
  <si>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</si>
  <si>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</si>
  <si>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</si>
  <si>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</si>
  <si>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</si>
  <si>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</si>
  <si>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</si>
  <si>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</si>
  <si>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Croatia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</si>
  <si>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</si>
  <si>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</si>
  <si>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</si>
  <si>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</si>
  <si>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</si>
  <si>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</si>
  <si>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</si>
  <si>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</si>
  <si>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</si>
  <si>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</si>
  <si>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</si>
  <si>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</si>
  <si>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</si>
  <si>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</si>
  <si>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</si>
  <si>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</si>
  <si>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HRV</t>
  </si>
  <si>
    <t>El Salvador</t>
  </si>
  <si>
    <t>Haiti</t>
  </si>
  <si>
    <t>HTI</t>
  </si>
  <si>
    <t>Hungary</t>
  </si>
  <si>
    <t>HUN</t>
  </si>
  <si>
    <t>Indonesia</t>
  </si>
  <si>
    <t>IDN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</si>
  <si>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</si>
  <si>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</si>
  <si>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</si>
  <si>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</si>
  <si>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</si>
  <si>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</si>
  <si>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</si>
  <si>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</si>
  <si>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French Polynesia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</si>
  <si>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</si>
  <si>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</si>
  <si>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</si>
  <si>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</si>
  <si>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</si>
  <si>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</si>
  <si>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</si>
  <si>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</si>
  <si>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</si>
  <si>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</si>
  <si>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</si>
  <si>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</si>
  <si>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</si>
  <si>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</si>
  <si>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</si>
  <si>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</si>
  <si>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</si>
  <si>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</si>
  <si>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</si>
  <si>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</si>
  <si>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</si>
  <si>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</si>
  <si>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</si>
  <si>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</si>
  <si>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</si>
  <si>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</si>
  <si>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</si>
  <si>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</si>
  <si>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</si>
  <si>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</si>
  <si>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</si>
  <si>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</si>
  <si>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</si>
  <si>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</si>
  <si>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</si>
  <si>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</si>
  <si>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</si>
  <si>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</si>
  <si>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</si>
  <si>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</si>
  <si>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</si>
  <si>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</si>
  <si>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</si>
  <si>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</si>
  <si>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</si>
  <si>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</si>
  <si>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</si>
  <si>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</si>
  <si>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</si>
  <si>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</si>
  <si>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</si>
  <si>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</si>
  <si>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</si>
  <si>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</si>
  <si>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</si>
  <si>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</si>
  <si>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</si>
  <si>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</si>
  <si>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</si>
  <si>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</si>
  <si>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</si>
  <si>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</si>
  <si>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</si>
  <si>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</si>
  <si>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</si>
  <si>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</si>
  <si>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</si>
  <si>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</si>
  <si>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</si>
  <si>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</si>
  <si>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</si>
  <si>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</si>
  <si>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</si>
  <si>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</si>
  <si>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</si>
  <si>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</si>
  <si>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</si>
  <si>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</si>
  <si>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</si>
  <si>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</si>
  <si>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</si>
  <si>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</si>
  <si>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</si>
  <si>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</si>
  <si>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</si>
  <si>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</si>
  <si>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</si>
  <si>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</si>
  <si>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</si>
  <si>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</si>
  <si>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</si>
  <si>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</si>
  <si>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</si>
  <si>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</si>
  <si>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</si>
  <si>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</si>
  <si>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</si>
  <si>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</si>
  <si>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</si>
  <si>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</si>
  <si>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</si>
  <si>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</si>
  <si>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</si>
  <si>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</si>
  <si>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</si>
  <si>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</si>
  <si>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</si>
  <si>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</si>
  <si>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</si>
  <si>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</si>
  <si>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</si>
  <si>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</si>
  <si>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</si>
  <si>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</si>
  <si>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</si>
  <si>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</si>
  <si>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</si>
  <si>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</si>
  <si>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</si>
  <si>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</si>
  <si>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</si>
  <si>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</si>
  <si>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</si>
  <si>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</si>
  <si>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</si>
  <si>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</si>
  <si>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</si>
  <si>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</si>
  <si>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</si>
  <si>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</si>
  <si>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</si>
  <si>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</si>
  <si>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</si>
  <si>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</si>
  <si>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</si>
  <si>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</si>
  <si>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</si>
  <si>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</si>
  <si>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</si>
  <si>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</si>
  <si>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</si>
  <si>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</si>
  <si>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</si>
  <si>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</si>
  <si>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</si>
  <si>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</si>
  <si>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</si>
  <si>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</si>
  <si>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</si>
  <si>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</si>
  <si>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</si>
  <si>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</si>
  <si>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</si>
  <si>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</si>
  <si>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</si>
  <si>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</si>
  <si>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</si>
  <si>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</si>
  <si>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</si>
  <si>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</si>
  <si>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</si>
  <si>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TCD</t>
  </si>
  <si>
    <t>Togo</t>
  </si>
  <si>
    <t>TGO</t>
  </si>
  <si>
    <t>Thailand</t>
  </si>
  <si>
    <t>THA</t>
  </si>
  <si>
    <t>Samoa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</si>
  <si>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</si>
  <si>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</si>
  <si>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</si>
  <si>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</si>
  <si>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</si>
  <si>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</si>
  <si>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</si>
  <si>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</si>
  <si>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</si>
  <si>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</si>
  <si>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</si>
  <si>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</si>
  <si>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</si>
  <si>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</si>
  <si>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</si>
  <si>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</si>
  <si>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</si>
  <si>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</si>
  <si>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</si>
  <si>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</si>
  <si>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</si>
  <si>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</si>
  <si>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</si>
  <si>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</si>
  <si>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South Africa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</si>
  <si>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</si>
  <si>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</si>
  <si>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</si>
  <si>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</si>
  <si>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</si>
  <si>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</si>
  <si>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</si>
  <si>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</si>
  <si>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</si>
  <si>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</si>
  <si>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</si>
  <si>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</si>
  <si>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</si>
  <si>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</si>
  <si>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WSM</t>
  </si>
  <si>
    <t>Yemen, Rep.</t>
  </si>
  <si>
    <t>YEM</t>
  </si>
  <si>
    <t>ZAF</t>
  </si>
  <si>
    <t>COD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</si>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</sst>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0" applyFont="1" applyBorder="1" applyAlignment="1"/>
    <xf numFmtId="0" fontId="0" fillId="0" borderId="0" xfId="0" pivotButton="1"/>
    <xf numFmtId="0" fontId="0" fillId="0" borderId="0" xfId="0" applyNumberFormat="1"/>
    <xf numFmtId="0" fontId="2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1.79411678241" createdVersion="8" refreshedVersion="8" minRefreshableVersion="3" recordCount="195" xr:uid="{25482FB9-65DC-4255-8698-299818A28E8D}">
  <cacheSource type="worksheet">
    <worksheetSource ref="A1:E196" sheet="DemographicData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/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  <r>
    <x v="194"/>
    <s v="ZWE"/>
    <n v="35.715000000000003"/>
    <n v="18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127EB-9955-476A-8DB9-0A123AFDEF7F}" name="PivotTable1" cacheId="2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23:P220" firstHeaderRow="1" firstDataRow="2" firstDataCol="1"/>
  <pivotFields count="5">
    <pivotField axis="axisRow" compact="0" outline="0" showAll="0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compact="0" outline="0" showAll="0"/>
    <pivotField compact="0" outline="0" showAll="0"/>
    <pivotField dataField="1" compact="0" outline="0" showAll="0"/>
    <pivotField axis="axisCol" compact="0" outline="0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Internet us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0"/>
  <sheetViews>
    <sheetView tabSelected="1" workbookViewId="0">
      <pane ySplit="1" topLeftCell="E8" activePane="bottomLeft" state="frozen"/>
      <selection pane="bottomLeft" activeCell="K20" sqref="K20:P21"/>
    </sheetView>
  </sheetViews>
  <sheetFormatPr defaultRowHeight="14.45"/>
  <cols>
    <col min="1" max="1" width="27.85546875" bestFit="1" customWidth="1"/>
    <col min="2" max="2" width="12.7109375" bestFit="1" customWidth="1"/>
    <col min="3" max="3" width="9.140625" bestFit="1" customWidth="1"/>
    <col min="4" max="4" width="13" bestFit="1" customWidth="1"/>
    <col min="5" max="5" width="19.7109375" bestFit="1" customWidth="1"/>
    <col min="7" max="7" width="13" bestFit="1" customWidth="1"/>
    <col min="8" max="8" width="36.5703125" bestFit="1" customWidth="1"/>
    <col min="11" max="11" width="27.85546875" bestFit="1" customWidth="1"/>
    <col min="12" max="12" width="16.7109375" bestFit="1" customWidth="1"/>
    <col min="13" max="13" width="11.5703125" bestFit="1" customWidth="1"/>
    <col min="14" max="14" width="20" bestFit="1" customWidth="1"/>
    <col min="15" max="15" width="20.140625" bestFit="1" customWidth="1"/>
    <col min="16" max="16" width="12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16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16" ht="15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16" ht="18.75">
      <c r="A5" t="s">
        <v>14</v>
      </c>
      <c r="B5" t="s">
        <v>15</v>
      </c>
      <c r="C5">
        <v>12.877000000000001</v>
      </c>
      <c r="D5">
        <v>57.2</v>
      </c>
      <c r="E5" t="s">
        <v>13</v>
      </c>
      <c r="G5" s="1" t="s">
        <v>16</v>
      </c>
      <c r="H5" s="1"/>
    </row>
    <row r="6" spans="1:16" ht="15">
      <c r="A6" t="s">
        <v>17</v>
      </c>
      <c r="B6" t="s">
        <v>18</v>
      </c>
      <c r="C6">
        <v>11.044</v>
      </c>
      <c r="D6">
        <v>88</v>
      </c>
      <c r="E6" t="s">
        <v>7</v>
      </c>
      <c r="G6" t="s">
        <v>2</v>
      </c>
      <c r="H6">
        <f>AVERAGE(Birth_rate)</f>
        <v>21.469928205128198</v>
      </c>
    </row>
    <row r="7" spans="1:16" ht="15">
      <c r="A7" t="s">
        <v>19</v>
      </c>
      <c r="B7" t="s">
        <v>20</v>
      </c>
      <c r="C7">
        <v>17.716000000000001</v>
      </c>
      <c r="D7">
        <v>59.9</v>
      </c>
      <c r="E7" t="s">
        <v>7</v>
      </c>
      <c r="G7" t="s">
        <v>3</v>
      </c>
      <c r="H7">
        <f>AVERAGE(D:D)</f>
        <v>42.076470891948702</v>
      </c>
    </row>
    <row r="8" spans="1:16" ht="15.75">
      <c r="A8" t="s">
        <v>21</v>
      </c>
      <c r="B8" t="s">
        <v>22</v>
      </c>
      <c r="C8">
        <v>13.308</v>
      </c>
      <c r="D8">
        <v>41.9</v>
      </c>
      <c r="E8" t="s">
        <v>23</v>
      </c>
      <c r="K8" s="3" t="s">
        <v>24</v>
      </c>
      <c r="L8" s="3"/>
      <c r="M8" s="3"/>
      <c r="N8" s="3"/>
      <c r="O8" s="3"/>
      <c r="P8" s="3"/>
    </row>
    <row r="9" spans="1:16" ht="14.45" customHeight="1">
      <c r="A9" t="s">
        <v>25</v>
      </c>
      <c r="B9" t="s">
        <v>26</v>
      </c>
      <c r="C9">
        <v>16.446999999999999</v>
      </c>
      <c r="D9">
        <v>63.4</v>
      </c>
      <c r="E9" t="s">
        <v>7</v>
      </c>
      <c r="G9" s="3" t="s">
        <v>27</v>
      </c>
      <c r="H9" s="3"/>
      <c r="K9" t="s">
        <v>28</v>
      </c>
      <c r="L9" t="s">
        <v>29</v>
      </c>
      <c r="M9">
        <v>20.291</v>
      </c>
      <c r="N9">
        <v>15.1</v>
      </c>
      <c r="O9" s="2" t="s">
        <v>23</v>
      </c>
      <c r="P9" s="2"/>
    </row>
    <row r="10" spans="1:16" ht="15">
      <c r="A10" t="s">
        <v>30</v>
      </c>
      <c r="B10" t="s">
        <v>31</v>
      </c>
      <c r="C10">
        <v>13.2</v>
      </c>
      <c r="D10">
        <v>83</v>
      </c>
      <c r="E10" t="s">
        <v>7</v>
      </c>
      <c r="G10" t="s">
        <v>2</v>
      </c>
      <c r="H10">
        <f>MEDIAN(Birth_rate)</f>
        <v>19.68</v>
      </c>
    </row>
    <row r="11" spans="1:16" ht="15">
      <c r="A11" t="s">
        <v>32</v>
      </c>
      <c r="B11" t="s">
        <v>33</v>
      </c>
      <c r="C11">
        <v>9.4</v>
      </c>
      <c r="D11">
        <v>80.618799999999993</v>
      </c>
      <c r="E11" t="s">
        <v>7</v>
      </c>
      <c r="G11" t="s">
        <v>3</v>
      </c>
      <c r="H11">
        <f>MEDIAN(D:D)</f>
        <v>41</v>
      </c>
    </row>
    <row r="12" spans="1:16" ht="15.75">
      <c r="A12" t="s">
        <v>34</v>
      </c>
      <c r="B12" t="s">
        <v>35</v>
      </c>
      <c r="C12">
        <v>18.3</v>
      </c>
      <c r="D12">
        <v>58.7</v>
      </c>
      <c r="E12" t="s">
        <v>13</v>
      </c>
      <c r="K12" s="3"/>
      <c r="L12" s="3"/>
      <c r="M12" s="3"/>
      <c r="N12" s="3"/>
      <c r="O12" s="3"/>
      <c r="P12" s="3"/>
    </row>
    <row r="13" spans="1:16" ht="14.45" customHeight="1">
      <c r="A13" t="s">
        <v>36</v>
      </c>
      <c r="B13" t="s">
        <v>37</v>
      </c>
      <c r="C13">
        <v>44.151000000000003</v>
      </c>
      <c r="D13">
        <v>1.3</v>
      </c>
      <c r="E13" t="s">
        <v>10</v>
      </c>
      <c r="G13" s="3" t="s">
        <v>38</v>
      </c>
      <c r="H13" s="3"/>
      <c r="M13" s="2"/>
      <c r="N13" s="2"/>
    </row>
    <row r="14" spans="1:16" ht="15">
      <c r="A14" t="s">
        <v>39</v>
      </c>
      <c r="B14" t="s">
        <v>40</v>
      </c>
      <c r="C14">
        <v>11.2</v>
      </c>
      <c r="D14">
        <v>82.170199999999994</v>
      </c>
      <c r="E14" t="s">
        <v>7</v>
      </c>
      <c r="G14" t="s">
        <v>2</v>
      </c>
      <c r="H14">
        <f>_xlfn.VAR.P(Birth_rate)</f>
        <v>111.8991241794612</v>
      </c>
    </row>
    <row r="15" spans="1:16" ht="15">
      <c r="A15" t="s">
        <v>41</v>
      </c>
      <c r="B15" t="s">
        <v>42</v>
      </c>
      <c r="C15">
        <v>36.44</v>
      </c>
      <c r="D15">
        <v>4.9000000000000004</v>
      </c>
      <c r="E15" t="s">
        <v>10</v>
      </c>
      <c r="G15" t="s">
        <v>3</v>
      </c>
      <c r="H15">
        <f>_xlfn.VAR.P(D:D)</f>
        <v>838.4646936105122</v>
      </c>
    </row>
    <row r="16" spans="1:16" ht="15.75">
      <c r="A16" t="s">
        <v>43</v>
      </c>
      <c r="B16" t="s">
        <v>44</v>
      </c>
      <c r="C16">
        <v>40.551000000000002</v>
      </c>
      <c r="D16">
        <v>9.1</v>
      </c>
      <c r="E16" t="s">
        <v>10</v>
      </c>
      <c r="K16" s="7" t="s">
        <v>45</v>
      </c>
      <c r="L16" s="7"/>
      <c r="M16" s="7"/>
      <c r="N16" s="7"/>
      <c r="O16" s="7"/>
      <c r="P16" s="7"/>
    </row>
    <row r="17" spans="1:16" ht="14.45" customHeight="1">
      <c r="A17" t="s">
        <v>46</v>
      </c>
      <c r="B17" t="s">
        <v>47</v>
      </c>
      <c r="C17">
        <v>20.141999999999999</v>
      </c>
      <c r="D17">
        <v>6.63</v>
      </c>
      <c r="E17" t="s">
        <v>23</v>
      </c>
      <c r="G17" s="3" t="s">
        <v>48</v>
      </c>
      <c r="H17" s="3"/>
      <c r="M17" s="2">
        <f>COUNTA(A2:A100)</f>
        <v>99</v>
      </c>
      <c r="N17" s="2"/>
    </row>
    <row r="18" spans="1:16" ht="15">
      <c r="A18" t="s">
        <v>49</v>
      </c>
      <c r="B18" t="s">
        <v>50</v>
      </c>
      <c r="C18">
        <v>9.1999999999999993</v>
      </c>
      <c r="D18">
        <v>53.061500000000002</v>
      </c>
      <c r="E18" t="s">
        <v>13</v>
      </c>
      <c r="G18" t="s">
        <v>2</v>
      </c>
      <c r="H18">
        <f>_xlfn.VAR.S(Birth_rate)</f>
        <v>112.47592378863372</v>
      </c>
    </row>
    <row r="19" spans="1:16" ht="15">
      <c r="A19" t="s">
        <v>51</v>
      </c>
      <c r="B19" t="s">
        <v>52</v>
      </c>
      <c r="C19">
        <v>15.04</v>
      </c>
      <c r="D19">
        <v>90.000039700000002</v>
      </c>
      <c r="E19" t="s">
        <v>7</v>
      </c>
      <c r="G19" t="s">
        <v>3</v>
      </c>
      <c r="H19">
        <f>_xlfn.VAR.S(D:D)</f>
        <v>842.78667656726748</v>
      </c>
    </row>
    <row r="20" spans="1:16" ht="15">
      <c r="A20" t="s">
        <v>53</v>
      </c>
      <c r="B20" t="s">
        <v>54</v>
      </c>
      <c r="C20">
        <v>15.339</v>
      </c>
      <c r="D20">
        <v>72</v>
      </c>
      <c r="E20" t="s">
        <v>7</v>
      </c>
      <c r="K20" s="10" t="s">
        <v>55</v>
      </c>
      <c r="L20" s="10"/>
      <c r="M20" s="10"/>
      <c r="N20" s="10"/>
      <c r="O20" s="10"/>
      <c r="P20" s="10"/>
    </row>
    <row r="21" spans="1:16" ht="15">
      <c r="A21" t="s">
        <v>56</v>
      </c>
      <c r="B21" t="s">
        <v>57</v>
      </c>
      <c r="C21">
        <v>9.0619999999999994</v>
      </c>
      <c r="D21">
        <v>57.79</v>
      </c>
      <c r="E21" t="s">
        <v>13</v>
      </c>
      <c r="G21" s="5" t="s">
        <v>58</v>
      </c>
      <c r="H21" s="5"/>
      <c r="K21" s="10"/>
      <c r="L21" s="10"/>
      <c r="M21" s="10"/>
      <c r="N21" s="10"/>
      <c r="O21" s="10"/>
      <c r="P21" s="10"/>
    </row>
    <row r="22" spans="1:16" ht="15">
      <c r="A22" t="s">
        <v>59</v>
      </c>
      <c r="B22" t="s">
        <v>60</v>
      </c>
      <c r="C22">
        <v>12.5</v>
      </c>
      <c r="D22">
        <v>54.17</v>
      </c>
      <c r="E22" t="s">
        <v>13</v>
      </c>
      <c r="G22" s="6" t="s">
        <v>61</v>
      </c>
      <c r="H22" s="6"/>
    </row>
    <row r="23" spans="1:16" ht="15">
      <c r="A23" t="s">
        <v>62</v>
      </c>
      <c r="B23" t="s">
        <v>63</v>
      </c>
      <c r="C23">
        <v>23.091999999999999</v>
      </c>
      <c r="D23">
        <v>33.6</v>
      </c>
      <c r="E23" t="s">
        <v>13</v>
      </c>
      <c r="G23" t="s">
        <v>2</v>
      </c>
      <c r="H23">
        <f>_xlfn.STDEV.P(Birth_rate)</f>
        <v>10.578238236089279</v>
      </c>
      <c r="K23" s="8" t="s">
        <v>64</v>
      </c>
      <c r="L23" s="8" t="s">
        <v>4</v>
      </c>
    </row>
    <row r="24" spans="1:16" ht="15">
      <c r="A24" t="s">
        <v>65</v>
      </c>
      <c r="B24" t="s">
        <v>66</v>
      </c>
      <c r="C24">
        <v>10.4</v>
      </c>
      <c r="D24">
        <v>95.3</v>
      </c>
      <c r="E24" t="s">
        <v>7</v>
      </c>
      <c r="G24" t="s">
        <v>3</v>
      </c>
      <c r="H24">
        <f>_xlfn.STDEV.P(D:D)</f>
        <v>28.956254827075139</v>
      </c>
      <c r="K24" s="8" t="s">
        <v>0</v>
      </c>
      <c r="L24" t="s">
        <v>7</v>
      </c>
      <c r="M24" t="s">
        <v>10</v>
      </c>
      <c r="N24" t="s">
        <v>23</v>
      </c>
      <c r="O24" t="s">
        <v>13</v>
      </c>
      <c r="P24" t="s">
        <v>67</v>
      </c>
    </row>
    <row r="25" spans="1:16" ht="14.45" customHeight="1">
      <c r="A25" t="s">
        <v>68</v>
      </c>
      <c r="B25" t="s">
        <v>69</v>
      </c>
      <c r="C25">
        <v>24.236000000000001</v>
      </c>
      <c r="D25">
        <v>36.94</v>
      </c>
      <c r="E25" t="s">
        <v>23</v>
      </c>
      <c r="G25" s="6" t="s">
        <v>70</v>
      </c>
      <c r="H25" s="6"/>
      <c r="K25" t="s">
        <v>8</v>
      </c>
      <c r="L25" s="9"/>
      <c r="M25" s="9">
        <v>5.9</v>
      </c>
      <c r="N25" s="9"/>
      <c r="O25" s="9"/>
      <c r="P25" s="9">
        <v>5.9</v>
      </c>
    </row>
    <row r="26" spans="1:16" ht="15">
      <c r="A26" t="s">
        <v>71</v>
      </c>
      <c r="B26" t="s">
        <v>72</v>
      </c>
      <c r="C26">
        <v>14.930999999999999</v>
      </c>
      <c r="D26">
        <v>51.04</v>
      </c>
      <c r="E26" t="s">
        <v>13</v>
      </c>
      <c r="G26" t="s">
        <v>2</v>
      </c>
      <c r="H26">
        <f>_xlfn.STDEV.S(Birth_rate)</f>
        <v>10.605466693579954</v>
      </c>
      <c r="K26" t="s">
        <v>14</v>
      </c>
      <c r="L26" s="9"/>
      <c r="M26" s="9"/>
      <c r="N26" s="9"/>
      <c r="O26" s="9">
        <v>57.2</v>
      </c>
      <c r="P26" s="9">
        <v>57.2</v>
      </c>
    </row>
    <row r="27" spans="1:16">
      <c r="A27" t="s">
        <v>73</v>
      </c>
      <c r="B27" t="s">
        <v>74</v>
      </c>
      <c r="C27">
        <v>12.188000000000001</v>
      </c>
      <c r="D27">
        <v>73</v>
      </c>
      <c r="E27" t="s">
        <v>7</v>
      </c>
      <c r="G27" t="s">
        <v>3</v>
      </c>
      <c r="H27">
        <f>_xlfn.STDEV.S(D:D)</f>
        <v>29.030788424830412</v>
      </c>
      <c r="K27" t="s">
        <v>75</v>
      </c>
      <c r="L27" s="9"/>
      <c r="M27" s="9"/>
      <c r="N27" s="9"/>
      <c r="O27" s="9">
        <v>16.5</v>
      </c>
      <c r="P27" s="9">
        <v>16.5</v>
      </c>
    </row>
    <row r="28" spans="1:16" ht="15">
      <c r="A28" t="s">
        <v>76</v>
      </c>
      <c r="B28" t="s">
        <v>77</v>
      </c>
      <c r="C28">
        <v>16.405000000000001</v>
      </c>
      <c r="D28">
        <v>64.5</v>
      </c>
      <c r="E28" t="s">
        <v>7</v>
      </c>
      <c r="K28" t="s">
        <v>11</v>
      </c>
      <c r="L28" s="9"/>
      <c r="M28" s="9"/>
      <c r="N28" s="9"/>
      <c r="O28" s="9">
        <v>19.100000000000001</v>
      </c>
      <c r="P28" s="9">
        <v>19.100000000000001</v>
      </c>
    </row>
    <row r="29" spans="1:16" ht="14.45" customHeight="1">
      <c r="A29" t="s">
        <v>78</v>
      </c>
      <c r="B29" t="s">
        <v>79</v>
      </c>
      <c r="C29">
        <v>18.134</v>
      </c>
      <c r="D29">
        <v>29.9</v>
      </c>
      <c r="E29" t="s">
        <v>23</v>
      </c>
      <c r="G29" s="3" t="s">
        <v>80</v>
      </c>
      <c r="H29" s="3"/>
      <c r="K29" t="s">
        <v>25</v>
      </c>
      <c r="L29" s="9">
        <v>63.4</v>
      </c>
      <c r="M29" s="9"/>
      <c r="N29" s="9"/>
      <c r="O29" s="9"/>
      <c r="P29" s="9">
        <v>63.4</v>
      </c>
    </row>
    <row r="30" spans="1:16" ht="15">
      <c r="A30" t="s">
        <v>81</v>
      </c>
      <c r="B30" t="s">
        <v>82</v>
      </c>
      <c r="C30">
        <v>25.266999999999999</v>
      </c>
      <c r="D30">
        <v>15</v>
      </c>
      <c r="E30" t="s">
        <v>13</v>
      </c>
      <c r="G30" t="s">
        <v>2</v>
      </c>
      <c r="H30">
        <f>QUARTILE(Birth_rate,3) - QUARTILE(Birth_rate,1)</f>
        <v>17.639000000000003</v>
      </c>
      <c r="K30" t="s">
        <v>19</v>
      </c>
      <c r="L30" s="9">
        <v>59.9</v>
      </c>
      <c r="M30" s="9"/>
      <c r="N30" s="9"/>
      <c r="O30" s="9"/>
      <c r="P30" s="9">
        <v>59.9</v>
      </c>
    </row>
    <row r="31" spans="1:16" ht="15">
      <c r="A31" t="s">
        <v>83</v>
      </c>
      <c r="B31" t="s">
        <v>84</v>
      </c>
      <c r="C31">
        <v>34.076000000000001</v>
      </c>
      <c r="D31">
        <v>3.5</v>
      </c>
      <c r="E31" t="s">
        <v>10</v>
      </c>
      <c r="G31" t="s">
        <v>3</v>
      </c>
      <c r="H31" s="4">
        <f>QUARTILE(D2:D100, 3) - QUARTILE(D2:D100, 1)</f>
        <v>57.271950000000004</v>
      </c>
      <c r="K31" t="s">
        <v>21</v>
      </c>
      <c r="L31" s="9"/>
      <c r="M31" s="9"/>
      <c r="N31" s="9">
        <v>41.9</v>
      </c>
      <c r="O31" s="9"/>
      <c r="P31" s="9">
        <v>41.9</v>
      </c>
    </row>
    <row r="32" spans="1:16">
      <c r="A32" t="s">
        <v>85</v>
      </c>
      <c r="B32" t="s">
        <v>86</v>
      </c>
      <c r="C32">
        <v>10.9</v>
      </c>
      <c r="D32">
        <v>85.8</v>
      </c>
      <c r="E32" t="s">
        <v>7</v>
      </c>
      <c r="K32" t="s">
        <v>5</v>
      </c>
      <c r="L32" s="9">
        <v>78.900000000000006</v>
      </c>
      <c r="M32" s="9"/>
      <c r="N32" s="9"/>
      <c r="O32" s="9"/>
      <c r="P32" s="9">
        <v>78.900000000000006</v>
      </c>
    </row>
    <row r="33" spans="1:16">
      <c r="A33" t="s">
        <v>87</v>
      </c>
      <c r="B33" t="s">
        <v>88</v>
      </c>
      <c r="C33">
        <v>10.199999999999999</v>
      </c>
      <c r="D33">
        <v>86.34</v>
      </c>
      <c r="E33" t="s">
        <v>7</v>
      </c>
      <c r="K33" t="s">
        <v>30</v>
      </c>
      <c r="L33" s="9">
        <v>83</v>
      </c>
      <c r="M33" s="9"/>
      <c r="N33" s="9"/>
      <c r="O33" s="9"/>
      <c r="P33" s="9">
        <v>83</v>
      </c>
    </row>
    <row r="34" spans="1:16">
      <c r="A34" t="s">
        <v>89</v>
      </c>
      <c r="B34" t="s">
        <v>90</v>
      </c>
      <c r="C34">
        <v>13.385</v>
      </c>
      <c r="D34">
        <v>66.5</v>
      </c>
      <c r="E34" t="s">
        <v>7</v>
      </c>
      <c r="K34" t="s">
        <v>32</v>
      </c>
      <c r="L34" s="9">
        <v>80.618799999999993</v>
      </c>
      <c r="M34" s="9"/>
      <c r="N34" s="9"/>
      <c r="O34" s="9"/>
      <c r="P34" s="9">
        <v>80.618799999999993</v>
      </c>
    </row>
    <row r="35" spans="1:16">
      <c r="A35" t="s">
        <v>91</v>
      </c>
      <c r="B35" t="s">
        <v>92</v>
      </c>
      <c r="C35">
        <v>12.1</v>
      </c>
      <c r="D35">
        <v>45.8</v>
      </c>
      <c r="E35" t="s">
        <v>13</v>
      </c>
      <c r="K35" t="s">
        <v>34</v>
      </c>
      <c r="L35" s="9"/>
      <c r="M35" s="9"/>
      <c r="N35" s="9"/>
      <c r="O35" s="9">
        <v>58.7</v>
      </c>
      <c r="P35" s="9">
        <v>58.7</v>
      </c>
    </row>
    <row r="36" spans="1:16">
      <c r="A36" t="s">
        <v>93</v>
      </c>
      <c r="B36" t="s">
        <v>94</v>
      </c>
      <c r="C36">
        <v>37.32</v>
      </c>
      <c r="D36">
        <v>8.4</v>
      </c>
      <c r="E36" t="s">
        <v>23</v>
      </c>
      <c r="K36" t="s">
        <v>53</v>
      </c>
      <c r="L36" s="9">
        <v>72</v>
      </c>
      <c r="M36" s="9"/>
      <c r="N36" s="9"/>
      <c r="O36" s="9"/>
      <c r="P36" s="9">
        <v>72</v>
      </c>
    </row>
    <row r="37" spans="1:16">
      <c r="A37" t="s">
        <v>95</v>
      </c>
      <c r="B37" t="s">
        <v>96</v>
      </c>
      <c r="C37">
        <v>37.235999999999997</v>
      </c>
      <c r="D37">
        <v>6.4</v>
      </c>
      <c r="E37" t="s">
        <v>23</v>
      </c>
      <c r="K37" t="s">
        <v>51</v>
      </c>
      <c r="L37" s="9">
        <v>90.000039700000002</v>
      </c>
      <c r="M37" s="9"/>
      <c r="N37" s="9"/>
      <c r="O37" s="9"/>
      <c r="P37" s="9">
        <v>90.000039700000002</v>
      </c>
    </row>
    <row r="38" spans="1:16">
      <c r="A38" t="s">
        <v>97</v>
      </c>
      <c r="B38" t="s">
        <v>98</v>
      </c>
      <c r="C38">
        <v>37.011000000000003</v>
      </c>
      <c r="D38">
        <v>6.6</v>
      </c>
      <c r="E38" t="s">
        <v>23</v>
      </c>
      <c r="K38" t="s">
        <v>46</v>
      </c>
      <c r="L38" s="9"/>
      <c r="M38" s="9"/>
      <c r="N38" s="9">
        <v>6.63</v>
      </c>
      <c r="O38" s="9"/>
      <c r="P38" s="9">
        <v>6.63</v>
      </c>
    </row>
    <row r="39" spans="1:16">
      <c r="A39" t="s">
        <v>99</v>
      </c>
      <c r="B39" t="s">
        <v>100</v>
      </c>
      <c r="C39">
        <v>16.076000000000001</v>
      </c>
      <c r="D39">
        <v>51.7</v>
      </c>
      <c r="E39" t="s">
        <v>13</v>
      </c>
      <c r="K39" t="s">
        <v>73</v>
      </c>
      <c r="L39" s="9">
        <v>73</v>
      </c>
      <c r="M39" s="9"/>
      <c r="N39" s="9"/>
      <c r="O39" s="9"/>
      <c r="P39" s="9">
        <v>73</v>
      </c>
    </row>
    <row r="40" spans="1:16">
      <c r="A40" t="s">
        <v>101</v>
      </c>
      <c r="B40" t="s">
        <v>102</v>
      </c>
      <c r="C40">
        <v>34.326000000000001</v>
      </c>
      <c r="D40">
        <v>6.5</v>
      </c>
      <c r="E40" t="s">
        <v>10</v>
      </c>
      <c r="K40" t="s">
        <v>59</v>
      </c>
      <c r="L40" s="9"/>
      <c r="M40" s="9"/>
      <c r="N40" s="9"/>
      <c r="O40" s="9">
        <v>54.17</v>
      </c>
      <c r="P40" s="9">
        <v>54.17</v>
      </c>
    </row>
    <row r="41" spans="1:16">
      <c r="A41" t="s">
        <v>103</v>
      </c>
      <c r="B41" t="s">
        <v>104</v>
      </c>
      <c r="C41">
        <v>21.625</v>
      </c>
      <c r="D41">
        <v>37.5</v>
      </c>
      <c r="E41" t="s">
        <v>23</v>
      </c>
      <c r="K41" t="s">
        <v>39</v>
      </c>
      <c r="L41" s="9">
        <v>82.170199999999994</v>
      </c>
      <c r="M41" s="9"/>
      <c r="N41" s="9"/>
      <c r="O41" s="9"/>
      <c r="P41" s="9">
        <v>82.170199999999994</v>
      </c>
    </row>
    <row r="42" spans="1:16">
      <c r="A42" t="s">
        <v>105</v>
      </c>
      <c r="B42" t="s">
        <v>106</v>
      </c>
      <c r="C42">
        <v>15.022</v>
      </c>
      <c r="D42">
        <v>45.96</v>
      </c>
      <c r="E42" t="s">
        <v>13</v>
      </c>
      <c r="K42" t="s">
        <v>62</v>
      </c>
      <c r="L42" s="9"/>
      <c r="M42" s="9"/>
      <c r="N42" s="9"/>
      <c r="O42" s="9">
        <v>33.6</v>
      </c>
      <c r="P42" s="9">
        <v>33.6</v>
      </c>
    </row>
    <row r="43" spans="1:16">
      <c r="A43" t="s">
        <v>107</v>
      </c>
      <c r="B43" t="s">
        <v>108</v>
      </c>
      <c r="C43">
        <v>10.4</v>
      </c>
      <c r="D43">
        <v>27.93</v>
      </c>
      <c r="E43" t="s">
        <v>13</v>
      </c>
      <c r="K43" t="s">
        <v>41</v>
      </c>
      <c r="L43" s="9"/>
      <c r="M43" s="9">
        <v>4.9000000000000004</v>
      </c>
      <c r="N43" s="9"/>
      <c r="O43" s="9"/>
      <c r="P43" s="9">
        <v>4.9000000000000004</v>
      </c>
    </row>
    <row r="44" spans="1:16">
      <c r="A44" t="s">
        <v>109</v>
      </c>
      <c r="B44" t="s">
        <v>110</v>
      </c>
      <c r="C44">
        <v>12.5</v>
      </c>
      <c r="D44">
        <v>74.099999999999994</v>
      </c>
      <c r="E44" t="s">
        <v>7</v>
      </c>
      <c r="K44" t="s">
        <v>65</v>
      </c>
      <c r="L44" s="9">
        <v>95.3</v>
      </c>
      <c r="M44" s="9"/>
      <c r="N44" s="9"/>
      <c r="O44" s="9"/>
      <c r="P44" s="9">
        <v>95.3</v>
      </c>
    </row>
    <row r="45" spans="1:16">
      <c r="A45" t="s">
        <v>111</v>
      </c>
      <c r="B45" t="s">
        <v>112</v>
      </c>
      <c r="C45">
        <v>11.436</v>
      </c>
      <c r="D45">
        <v>65.454800000000006</v>
      </c>
      <c r="E45" t="s">
        <v>7</v>
      </c>
      <c r="K45" t="s">
        <v>78</v>
      </c>
      <c r="L45" s="9"/>
      <c r="M45" s="9"/>
      <c r="N45" s="9">
        <v>29.9</v>
      </c>
      <c r="O45" s="9"/>
      <c r="P45" s="9">
        <v>29.9</v>
      </c>
    </row>
    <row r="46" spans="1:16">
      <c r="A46" t="s">
        <v>113</v>
      </c>
      <c r="B46" t="s">
        <v>114</v>
      </c>
      <c r="C46">
        <v>10.199999999999999</v>
      </c>
      <c r="D46">
        <v>74.110399999999998</v>
      </c>
      <c r="E46" t="s">
        <v>7</v>
      </c>
      <c r="K46" t="s">
        <v>68</v>
      </c>
      <c r="L46" s="9"/>
      <c r="M46" s="9"/>
      <c r="N46" s="9">
        <v>36.94</v>
      </c>
      <c r="O46" s="9"/>
      <c r="P46" s="9">
        <v>36.94</v>
      </c>
    </row>
    <row r="47" spans="1:16">
      <c r="A47" t="s">
        <v>115</v>
      </c>
      <c r="B47" t="s">
        <v>116</v>
      </c>
      <c r="C47">
        <v>8.5</v>
      </c>
      <c r="D47">
        <v>84.17</v>
      </c>
      <c r="E47" t="s">
        <v>7</v>
      </c>
      <c r="K47" t="s">
        <v>56</v>
      </c>
      <c r="L47" s="9"/>
      <c r="M47" s="9"/>
      <c r="N47" s="9"/>
      <c r="O47" s="9">
        <v>57.79</v>
      </c>
      <c r="P47" s="9">
        <v>57.79</v>
      </c>
    </row>
    <row r="48" spans="1:16">
      <c r="A48" t="s">
        <v>117</v>
      </c>
      <c r="B48" t="s">
        <v>118</v>
      </c>
      <c r="C48">
        <v>25.486000000000001</v>
      </c>
      <c r="D48">
        <v>9.5</v>
      </c>
      <c r="E48" t="s">
        <v>23</v>
      </c>
      <c r="K48" t="s">
        <v>81</v>
      </c>
      <c r="L48" s="9"/>
      <c r="M48" s="9"/>
      <c r="N48" s="9"/>
      <c r="O48" s="9">
        <v>15</v>
      </c>
      <c r="P48" s="9">
        <v>15</v>
      </c>
    </row>
    <row r="49" spans="1:16">
      <c r="A49" t="s">
        <v>119</v>
      </c>
      <c r="B49" t="s">
        <v>120</v>
      </c>
      <c r="C49">
        <v>10</v>
      </c>
      <c r="D49">
        <v>94.6297</v>
      </c>
      <c r="E49" t="s">
        <v>7</v>
      </c>
      <c r="K49" t="s">
        <v>71</v>
      </c>
      <c r="L49" s="9"/>
      <c r="M49" s="9"/>
      <c r="N49" s="9"/>
      <c r="O49" s="9">
        <v>51.04</v>
      </c>
      <c r="P49" s="9">
        <v>51.04</v>
      </c>
    </row>
    <row r="50" spans="1:16">
      <c r="A50" t="s">
        <v>121</v>
      </c>
      <c r="B50" t="s">
        <v>122</v>
      </c>
      <c r="C50">
        <v>21.198</v>
      </c>
      <c r="D50">
        <v>45.9</v>
      </c>
      <c r="E50" t="s">
        <v>13</v>
      </c>
      <c r="K50" t="s">
        <v>76</v>
      </c>
      <c r="L50" s="9">
        <v>64.5</v>
      </c>
      <c r="M50" s="9"/>
      <c r="N50" s="9"/>
      <c r="O50" s="9"/>
      <c r="P50" s="9">
        <v>64.5</v>
      </c>
    </row>
    <row r="51" spans="1:16">
      <c r="A51" t="s">
        <v>75</v>
      </c>
      <c r="B51" t="s">
        <v>123</v>
      </c>
      <c r="C51">
        <v>24.738</v>
      </c>
      <c r="D51">
        <v>16.5</v>
      </c>
      <c r="E51" t="s">
        <v>13</v>
      </c>
      <c r="K51" t="s">
        <v>49</v>
      </c>
      <c r="L51" s="9"/>
      <c r="M51" s="9"/>
      <c r="N51" s="9"/>
      <c r="O51" s="9">
        <v>53.061500000000002</v>
      </c>
      <c r="P51" s="9">
        <v>53.061500000000002</v>
      </c>
    </row>
    <row r="52" spans="1:16">
      <c r="A52" t="s">
        <v>124</v>
      </c>
      <c r="B52" t="s">
        <v>125</v>
      </c>
      <c r="C52">
        <v>21.07</v>
      </c>
      <c r="D52">
        <v>40.353684229999999</v>
      </c>
      <c r="E52" t="s">
        <v>13</v>
      </c>
      <c r="K52" t="s">
        <v>43</v>
      </c>
      <c r="L52" s="9"/>
      <c r="M52" s="9">
        <v>9.1</v>
      </c>
      <c r="N52" s="9"/>
      <c r="O52" s="9"/>
      <c r="P52" s="9">
        <v>9.1</v>
      </c>
    </row>
    <row r="53" spans="1:16">
      <c r="A53" t="s">
        <v>126</v>
      </c>
      <c r="B53" t="s">
        <v>127</v>
      </c>
      <c r="C53">
        <v>28.032</v>
      </c>
      <c r="D53">
        <v>29.4</v>
      </c>
      <c r="E53" t="s">
        <v>23</v>
      </c>
      <c r="K53" t="s">
        <v>36</v>
      </c>
      <c r="L53" s="9"/>
      <c r="M53" s="9">
        <v>1.3</v>
      </c>
      <c r="N53" s="9"/>
      <c r="O53" s="9"/>
      <c r="P53" s="9">
        <v>1.3</v>
      </c>
    </row>
    <row r="54" spans="1:16">
      <c r="A54" t="s">
        <v>128</v>
      </c>
      <c r="B54" t="s">
        <v>129</v>
      </c>
      <c r="C54">
        <v>34.799999999999997</v>
      </c>
      <c r="D54">
        <v>0.9</v>
      </c>
      <c r="E54" t="s">
        <v>10</v>
      </c>
      <c r="K54" t="s">
        <v>103</v>
      </c>
      <c r="L54" s="9"/>
      <c r="M54" s="9"/>
      <c r="N54" s="9">
        <v>37.5</v>
      </c>
      <c r="O54" s="9"/>
      <c r="P54" s="9">
        <v>37.5</v>
      </c>
    </row>
    <row r="55" spans="1:16">
      <c r="A55" t="s">
        <v>130</v>
      </c>
      <c r="B55" t="s">
        <v>131</v>
      </c>
      <c r="C55">
        <v>9.1</v>
      </c>
      <c r="D55">
        <v>71.635000000000005</v>
      </c>
      <c r="E55" t="s">
        <v>7</v>
      </c>
      <c r="K55" t="s">
        <v>132</v>
      </c>
      <c r="L55" s="9"/>
      <c r="M55" s="9">
        <v>6.8</v>
      </c>
      <c r="N55" s="9"/>
      <c r="O55" s="9"/>
      <c r="P55" s="9">
        <v>6.8</v>
      </c>
    </row>
    <row r="56" spans="1:16">
      <c r="A56" t="s">
        <v>133</v>
      </c>
      <c r="B56" t="s">
        <v>134</v>
      </c>
      <c r="C56">
        <v>10.3</v>
      </c>
      <c r="D56">
        <v>79.400000000000006</v>
      </c>
      <c r="E56" t="s">
        <v>7</v>
      </c>
      <c r="K56" t="s">
        <v>95</v>
      </c>
      <c r="L56" s="9"/>
      <c r="M56" s="9"/>
      <c r="N56" s="9">
        <v>6.4</v>
      </c>
      <c r="O56" s="9"/>
      <c r="P56" s="9">
        <v>6.4</v>
      </c>
    </row>
    <row r="57" spans="1:16">
      <c r="A57" t="s">
        <v>135</v>
      </c>
      <c r="B57" t="s">
        <v>136</v>
      </c>
      <c r="C57">
        <v>32.924999999999997</v>
      </c>
      <c r="D57">
        <v>1.9</v>
      </c>
      <c r="E57" t="s">
        <v>10</v>
      </c>
      <c r="K57" t="s">
        <v>85</v>
      </c>
      <c r="L57" s="9">
        <v>85.8</v>
      </c>
      <c r="M57" s="9"/>
      <c r="N57" s="9"/>
      <c r="O57" s="9"/>
      <c r="P57" s="9">
        <v>85.8</v>
      </c>
    </row>
    <row r="58" spans="1:16">
      <c r="A58" t="s">
        <v>137</v>
      </c>
      <c r="B58" t="s">
        <v>138</v>
      </c>
      <c r="C58">
        <v>10.7</v>
      </c>
      <c r="D58">
        <v>91.514399999999995</v>
      </c>
      <c r="E58" t="s">
        <v>7</v>
      </c>
      <c r="K58" t="s">
        <v>109</v>
      </c>
      <c r="L58" s="9">
        <v>74.099999999999994</v>
      </c>
      <c r="M58" s="9"/>
      <c r="N58" s="9"/>
      <c r="O58" s="9"/>
      <c r="P58" s="9">
        <v>74.099999999999994</v>
      </c>
    </row>
    <row r="59" spans="1:16">
      <c r="A59" t="s">
        <v>139</v>
      </c>
      <c r="B59" t="s">
        <v>140</v>
      </c>
      <c r="C59">
        <v>20.463000000000001</v>
      </c>
      <c r="D59">
        <v>37.1</v>
      </c>
      <c r="E59" t="s">
        <v>13</v>
      </c>
      <c r="K59" t="s">
        <v>83</v>
      </c>
      <c r="L59" s="9"/>
      <c r="M59" s="9">
        <v>3.5</v>
      </c>
      <c r="N59" s="9"/>
      <c r="O59" s="9"/>
      <c r="P59" s="9">
        <v>3.5</v>
      </c>
    </row>
    <row r="60" spans="1:16">
      <c r="A60" t="s">
        <v>141</v>
      </c>
      <c r="B60" t="s">
        <v>142</v>
      </c>
      <c r="C60">
        <v>12.3</v>
      </c>
      <c r="D60">
        <v>81.919799999999995</v>
      </c>
      <c r="E60" t="s">
        <v>7</v>
      </c>
      <c r="K60" t="s">
        <v>143</v>
      </c>
      <c r="L60" s="9"/>
      <c r="M60" s="9">
        <v>2.2999999999999998</v>
      </c>
      <c r="N60" s="9"/>
      <c r="O60" s="9"/>
      <c r="P60" s="9">
        <v>2.2999999999999998</v>
      </c>
    </row>
    <row r="61" spans="1:16">
      <c r="A61" t="s">
        <v>144</v>
      </c>
      <c r="B61" t="s">
        <v>145</v>
      </c>
      <c r="C61">
        <v>23.510999999999999</v>
      </c>
      <c r="D61">
        <v>27.8</v>
      </c>
      <c r="E61" t="s">
        <v>23</v>
      </c>
      <c r="K61" t="s">
        <v>89</v>
      </c>
      <c r="L61" s="9">
        <v>66.5</v>
      </c>
      <c r="M61" s="9"/>
      <c r="N61" s="9"/>
      <c r="O61" s="9"/>
      <c r="P61" s="9">
        <v>66.5</v>
      </c>
    </row>
    <row r="62" spans="1:16">
      <c r="A62" t="s">
        <v>146</v>
      </c>
      <c r="B62" t="s">
        <v>147</v>
      </c>
      <c r="C62">
        <v>30.555</v>
      </c>
      <c r="D62">
        <v>9.1999999999999993</v>
      </c>
      <c r="E62" t="s">
        <v>13</v>
      </c>
      <c r="K62" t="s">
        <v>91</v>
      </c>
      <c r="L62" s="9"/>
      <c r="M62" s="9"/>
      <c r="N62" s="9"/>
      <c r="O62" s="9">
        <v>45.8</v>
      </c>
      <c r="P62" s="9">
        <v>45.8</v>
      </c>
    </row>
    <row r="63" spans="1:16">
      <c r="A63" t="s">
        <v>148</v>
      </c>
      <c r="B63" t="s">
        <v>149</v>
      </c>
      <c r="C63">
        <v>12.2</v>
      </c>
      <c r="D63">
        <v>89.844099999999997</v>
      </c>
      <c r="E63" t="s">
        <v>7</v>
      </c>
      <c r="K63" t="s">
        <v>99</v>
      </c>
      <c r="L63" s="9"/>
      <c r="M63" s="9"/>
      <c r="N63" s="9"/>
      <c r="O63" s="9">
        <v>51.7</v>
      </c>
      <c r="P63" s="9">
        <v>51.7</v>
      </c>
    </row>
    <row r="64" spans="1:16">
      <c r="A64" t="s">
        <v>150</v>
      </c>
      <c r="B64" t="s">
        <v>151</v>
      </c>
      <c r="C64">
        <v>13.332000000000001</v>
      </c>
      <c r="D64">
        <v>43.3</v>
      </c>
      <c r="E64" t="s">
        <v>23</v>
      </c>
      <c r="K64" t="s">
        <v>101</v>
      </c>
      <c r="L64" s="9"/>
      <c r="M64" s="9">
        <v>6.5</v>
      </c>
      <c r="N64" s="9"/>
      <c r="O64" s="9"/>
      <c r="P64" s="9">
        <v>6.5</v>
      </c>
    </row>
    <row r="65" spans="1:16">
      <c r="A65" t="s">
        <v>152</v>
      </c>
      <c r="B65" t="s">
        <v>153</v>
      </c>
      <c r="C65">
        <v>33.131</v>
      </c>
      <c r="D65">
        <v>12.3</v>
      </c>
      <c r="E65" t="s">
        <v>23</v>
      </c>
      <c r="K65" t="s">
        <v>154</v>
      </c>
      <c r="L65" s="9"/>
      <c r="M65" s="9">
        <v>2.2000000000000002</v>
      </c>
      <c r="N65" s="9"/>
      <c r="O65" s="9"/>
      <c r="P65" s="9">
        <v>2.2000000000000002</v>
      </c>
    </row>
    <row r="66" spans="1:16">
      <c r="A66" t="s">
        <v>155</v>
      </c>
      <c r="B66" t="s">
        <v>156</v>
      </c>
      <c r="C66">
        <v>37.337000000000003</v>
      </c>
      <c r="D66">
        <v>1.6</v>
      </c>
      <c r="E66" t="s">
        <v>10</v>
      </c>
      <c r="K66" t="s">
        <v>97</v>
      </c>
      <c r="L66" s="9"/>
      <c r="M66" s="9"/>
      <c r="N66" s="9">
        <v>6.6</v>
      </c>
      <c r="O66" s="9"/>
      <c r="P66" s="9">
        <v>6.6</v>
      </c>
    </row>
    <row r="67" spans="1:16">
      <c r="A67" t="s">
        <v>157</v>
      </c>
      <c r="B67" t="s">
        <v>158</v>
      </c>
      <c r="C67">
        <v>42.524999999999999</v>
      </c>
      <c r="D67">
        <v>14</v>
      </c>
      <c r="E67" t="s">
        <v>10</v>
      </c>
      <c r="K67" t="s">
        <v>105</v>
      </c>
      <c r="L67" s="9"/>
      <c r="M67" s="9"/>
      <c r="N67" s="9"/>
      <c r="O67" s="9">
        <v>45.96</v>
      </c>
      <c r="P67" s="9">
        <v>45.96</v>
      </c>
    </row>
    <row r="68" spans="1:16">
      <c r="A68" t="s">
        <v>159</v>
      </c>
      <c r="B68" t="s">
        <v>160</v>
      </c>
      <c r="C68">
        <v>37.503</v>
      </c>
      <c r="D68">
        <v>3.1</v>
      </c>
      <c r="E68" t="s">
        <v>10</v>
      </c>
      <c r="K68" t="s">
        <v>93</v>
      </c>
      <c r="L68" s="9"/>
      <c r="M68" s="9"/>
      <c r="N68" s="9">
        <v>8.4</v>
      </c>
      <c r="O68" s="9"/>
      <c r="P68" s="9">
        <v>8.4</v>
      </c>
    </row>
    <row r="69" spans="1:16">
      <c r="A69" t="s">
        <v>161</v>
      </c>
      <c r="B69" t="s">
        <v>162</v>
      </c>
      <c r="C69">
        <v>35.362000000000002</v>
      </c>
      <c r="D69">
        <v>16.399999999999999</v>
      </c>
      <c r="E69" t="s">
        <v>7</v>
      </c>
      <c r="K69" t="s">
        <v>163</v>
      </c>
      <c r="L69" s="9">
        <v>66.747600000000006</v>
      </c>
      <c r="M69" s="9"/>
      <c r="N69" s="9"/>
      <c r="O69" s="9"/>
      <c r="P69" s="9">
        <v>66.747600000000006</v>
      </c>
    </row>
    <row r="70" spans="1:16">
      <c r="A70" t="s">
        <v>164</v>
      </c>
      <c r="B70" t="s">
        <v>165</v>
      </c>
      <c r="C70">
        <v>8.5</v>
      </c>
      <c r="D70">
        <v>59.866300000000003</v>
      </c>
      <c r="E70" t="s">
        <v>7</v>
      </c>
      <c r="K70" t="s">
        <v>107</v>
      </c>
      <c r="L70" s="9"/>
      <c r="M70" s="9"/>
      <c r="N70" s="9"/>
      <c r="O70" s="9">
        <v>27.93</v>
      </c>
      <c r="P70" s="9">
        <v>27.93</v>
      </c>
    </row>
    <row r="71" spans="1:16">
      <c r="A71" t="s">
        <v>166</v>
      </c>
      <c r="B71" t="s">
        <v>167</v>
      </c>
      <c r="C71">
        <v>19.334</v>
      </c>
      <c r="D71">
        <v>35</v>
      </c>
      <c r="E71" t="s">
        <v>13</v>
      </c>
      <c r="K71" t="s">
        <v>111</v>
      </c>
      <c r="L71" s="9">
        <v>65.454800000000006</v>
      </c>
      <c r="M71" s="9"/>
      <c r="N71" s="9"/>
      <c r="O71" s="9"/>
      <c r="P71" s="9">
        <v>65.454800000000006</v>
      </c>
    </row>
    <row r="72" spans="1:16">
      <c r="A72" t="s">
        <v>168</v>
      </c>
      <c r="B72" t="s">
        <v>169</v>
      </c>
      <c r="C72">
        <v>14.5</v>
      </c>
      <c r="D72">
        <v>65.8</v>
      </c>
      <c r="E72" t="s">
        <v>7</v>
      </c>
      <c r="K72" t="s">
        <v>113</v>
      </c>
      <c r="L72" s="9">
        <v>74.110399999999998</v>
      </c>
      <c r="M72" s="9"/>
      <c r="N72" s="9"/>
      <c r="O72" s="9"/>
      <c r="P72" s="9">
        <v>74.110399999999998</v>
      </c>
    </row>
    <row r="73" spans="1:16">
      <c r="A73" t="s">
        <v>170</v>
      </c>
      <c r="B73" t="s">
        <v>171</v>
      </c>
      <c r="C73">
        <v>27.465</v>
      </c>
      <c r="D73">
        <v>19.7</v>
      </c>
      <c r="E73" t="s">
        <v>23</v>
      </c>
      <c r="K73" t="s">
        <v>119</v>
      </c>
      <c r="L73" s="9">
        <v>94.6297</v>
      </c>
      <c r="M73" s="9"/>
      <c r="N73" s="9"/>
      <c r="O73" s="9"/>
      <c r="P73" s="9">
        <v>94.6297</v>
      </c>
    </row>
    <row r="74" spans="1:16">
      <c r="A74" t="s">
        <v>172</v>
      </c>
      <c r="B74" t="s">
        <v>173</v>
      </c>
      <c r="C74">
        <v>17.388999999999999</v>
      </c>
      <c r="D74">
        <v>65.400000000000006</v>
      </c>
      <c r="E74" t="s">
        <v>7</v>
      </c>
      <c r="K74" t="s">
        <v>117</v>
      </c>
      <c r="L74" s="9"/>
      <c r="M74" s="9"/>
      <c r="N74" s="9">
        <v>9.5</v>
      </c>
      <c r="O74" s="9"/>
      <c r="P74" s="9">
        <v>9.5</v>
      </c>
    </row>
    <row r="75" spans="1:16">
      <c r="A75" t="s">
        <v>174</v>
      </c>
      <c r="B75" t="s">
        <v>175</v>
      </c>
      <c r="C75">
        <v>18.885000000000002</v>
      </c>
      <c r="D75">
        <v>35</v>
      </c>
      <c r="E75" t="s">
        <v>23</v>
      </c>
      <c r="K75" t="s">
        <v>121</v>
      </c>
      <c r="L75" s="9"/>
      <c r="M75" s="9"/>
      <c r="N75" s="9"/>
      <c r="O75" s="9">
        <v>45.9</v>
      </c>
      <c r="P75" s="9">
        <v>45.9</v>
      </c>
    </row>
    <row r="76" spans="1:16">
      <c r="A76" t="s">
        <v>176</v>
      </c>
      <c r="B76" t="s">
        <v>177</v>
      </c>
      <c r="C76">
        <v>7.9</v>
      </c>
      <c r="D76">
        <v>74.2</v>
      </c>
      <c r="E76" t="s">
        <v>7</v>
      </c>
      <c r="K76" t="s">
        <v>124</v>
      </c>
      <c r="L76" s="9"/>
      <c r="M76" s="9"/>
      <c r="N76" s="9"/>
      <c r="O76" s="9">
        <v>40.353684229999999</v>
      </c>
      <c r="P76" s="9">
        <v>40.353684229999999</v>
      </c>
    </row>
    <row r="77" spans="1:16">
      <c r="A77" t="s">
        <v>178</v>
      </c>
      <c r="B77" t="s">
        <v>179</v>
      </c>
      <c r="C77">
        <v>21.593</v>
      </c>
      <c r="D77">
        <v>17.8</v>
      </c>
      <c r="E77" t="s">
        <v>23</v>
      </c>
      <c r="K77" t="s">
        <v>126</v>
      </c>
      <c r="L77" s="9"/>
      <c r="M77" s="9"/>
      <c r="N77" s="9">
        <v>29.4</v>
      </c>
      <c r="O77" s="9"/>
      <c r="P77" s="9">
        <v>29.4</v>
      </c>
    </row>
    <row r="78" spans="1:16">
      <c r="A78" t="s">
        <v>163</v>
      </c>
      <c r="B78" t="s">
        <v>180</v>
      </c>
      <c r="C78">
        <v>9.4</v>
      </c>
      <c r="D78">
        <v>66.747600000000006</v>
      </c>
      <c r="E78" t="s">
        <v>7</v>
      </c>
      <c r="K78" t="s">
        <v>181</v>
      </c>
      <c r="L78" s="9"/>
      <c r="M78" s="9"/>
      <c r="N78" s="9">
        <v>23.109300000000001</v>
      </c>
      <c r="O78" s="9"/>
      <c r="P78" s="9">
        <v>23.109300000000001</v>
      </c>
    </row>
    <row r="79" spans="1:16">
      <c r="A79" t="s">
        <v>182</v>
      </c>
      <c r="B79" t="s">
        <v>183</v>
      </c>
      <c r="C79">
        <v>25.344999999999999</v>
      </c>
      <c r="D79">
        <v>10.6</v>
      </c>
      <c r="E79" t="s">
        <v>10</v>
      </c>
      <c r="K79" t="s">
        <v>161</v>
      </c>
      <c r="L79" s="9">
        <v>16.399999999999999</v>
      </c>
      <c r="M79" s="9"/>
      <c r="N79" s="9"/>
      <c r="O79" s="9"/>
      <c r="P79" s="9">
        <v>16.399999999999999</v>
      </c>
    </row>
    <row r="80" spans="1:16">
      <c r="A80" t="s">
        <v>184</v>
      </c>
      <c r="B80" t="s">
        <v>185</v>
      </c>
      <c r="C80">
        <v>9.1999999999999993</v>
      </c>
      <c r="D80">
        <v>72.643900000000002</v>
      </c>
      <c r="E80" t="s">
        <v>7</v>
      </c>
      <c r="K80" t="s">
        <v>128</v>
      </c>
      <c r="L80" s="9"/>
      <c r="M80" s="9">
        <v>0.9</v>
      </c>
      <c r="N80" s="9"/>
      <c r="O80" s="9"/>
      <c r="P80" s="9">
        <v>0.9</v>
      </c>
    </row>
    <row r="81" spans="1:16">
      <c r="A81" t="s">
        <v>186</v>
      </c>
      <c r="B81" t="s">
        <v>187</v>
      </c>
      <c r="C81">
        <v>20.297000000000001</v>
      </c>
      <c r="D81">
        <v>14.94</v>
      </c>
      <c r="E81" t="s">
        <v>23</v>
      </c>
      <c r="K81" t="s">
        <v>133</v>
      </c>
      <c r="L81" s="9">
        <v>79.400000000000006</v>
      </c>
      <c r="M81" s="9"/>
      <c r="N81" s="9"/>
      <c r="O81" s="9"/>
      <c r="P81" s="9">
        <v>79.400000000000006</v>
      </c>
    </row>
    <row r="82" spans="1:16">
      <c r="A82" t="s">
        <v>28</v>
      </c>
      <c r="B82" t="s">
        <v>29</v>
      </c>
      <c r="C82">
        <v>20.291</v>
      </c>
      <c r="D82">
        <v>15.1</v>
      </c>
      <c r="E82" t="s">
        <v>23</v>
      </c>
      <c r="K82" t="s">
        <v>135</v>
      </c>
      <c r="L82" s="9"/>
      <c r="M82" s="9">
        <v>1.9</v>
      </c>
      <c r="N82" s="9"/>
      <c r="O82" s="9"/>
      <c r="P82" s="9">
        <v>1.9</v>
      </c>
    </row>
    <row r="83" spans="1:16">
      <c r="A83" t="s">
        <v>188</v>
      </c>
      <c r="B83" t="s">
        <v>189</v>
      </c>
      <c r="C83">
        <v>15</v>
      </c>
      <c r="D83">
        <v>78.247699999999995</v>
      </c>
      <c r="E83" t="s">
        <v>7</v>
      </c>
      <c r="K83" t="s">
        <v>139</v>
      </c>
      <c r="L83" s="9"/>
      <c r="M83" s="9"/>
      <c r="N83" s="9"/>
      <c r="O83" s="9">
        <v>37.1</v>
      </c>
      <c r="P83" s="9">
        <v>37.1</v>
      </c>
    </row>
    <row r="84" spans="1:16">
      <c r="A84" t="s">
        <v>190</v>
      </c>
      <c r="B84" t="s">
        <v>191</v>
      </c>
      <c r="C84">
        <v>17.899999999999999</v>
      </c>
      <c r="D84">
        <v>29.95</v>
      </c>
      <c r="E84" t="s">
        <v>13</v>
      </c>
      <c r="K84" t="s">
        <v>137</v>
      </c>
      <c r="L84" s="9">
        <v>91.514399999999995</v>
      </c>
      <c r="M84" s="9"/>
      <c r="N84" s="9"/>
      <c r="O84" s="9"/>
      <c r="P84" s="9">
        <v>91.514399999999995</v>
      </c>
    </row>
    <row r="85" spans="1:16">
      <c r="A85" t="s">
        <v>192</v>
      </c>
      <c r="B85" t="s">
        <v>193</v>
      </c>
      <c r="C85">
        <v>31.093</v>
      </c>
      <c r="D85">
        <v>9.1999999999999993</v>
      </c>
      <c r="E85" t="s">
        <v>13</v>
      </c>
      <c r="K85" t="s">
        <v>141</v>
      </c>
      <c r="L85" s="9">
        <v>81.919799999999995</v>
      </c>
      <c r="M85" s="9"/>
      <c r="N85" s="9"/>
      <c r="O85" s="9"/>
      <c r="P85" s="9">
        <v>81.919799999999995</v>
      </c>
    </row>
    <row r="86" spans="1:16">
      <c r="A86" t="s">
        <v>194</v>
      </c>
      <c r="B86" t="s">
        <v>195</v>
      </c>
      <c r="C86">
        <v>13.4</v>
      </c>
      <c r="D86">
        <v>96.546800000000005</v>
      </c>
      <c r="E86" t="s">
        <v>7</v>
      </c>
      <c r="K86" t="s">
        <v>196</v>
      </c>
      <c r="L86" s="9">
        <v>56.8</v>
      </c>
      <c r="M86" s="9"/>
      <c r="N86" s="9"/>
      <c r="O86" s="9"/>
      <c r="P86" s="9">
        <v>56.8</v>
      </c>
    </row>
    <row r="87" spans="1:16">
      <c r="A87" t="s">
        <v>197</v>
      </c>
      <c r="B87" t="s">
        <v>198</v>
      </c>
      <c r="C87">
        <v>21.3</v>
      </c>
      <c r="D87">
        <v>70.8</v>
      </c>
      <c r="E87" t="s">
        <v>7</v>
      </c>
      <c r="K87" t="s">
        <v>146</v>
      </c>
      <c r="L87" s="9"/>
      <c r="M87" s="9"/>
      <c r="N87" s="9"/>
      <c r="O87" s="9">
        <v>9.1999999999999993</v>
      </c>
      <c r="P87" s="9">
        <v>9.1999999999999993</v>
      </c>
    </row>
    <row r="88" spans="1:16">
      <c r="A88" t="s">
        <v>199</v>
      </c>
      <c r="B88" t="s">
        <v>200</v>
      </c>
      <c r="C88">
        <v>8.5</v>
      </c>
      <c r="D88">
        <v>58.459299999999999</v>
      </c>
      <c r="E88" t="s">
        <v>7</v>
      </c>
      <c r="K88" t="s">
        <v>157</v>
      </c>
      <c r="L88" s="9"/>
      <c r="M88" s="9">
        <v>14</v>
      </c>
      <c r="N88" s="9"/>
      <c r="O88" s="9"/>
      <c r="P88" s="9">
        <v>14</v>
      </c>
    </row>
    <row r="89" spans="1:16">
      <c r="A89" t="s">
        <v>201</v>
      </c>
      <c r="B89" t="s">
        <v>202</v>
      </c>
      <c r="C89">
        <v>13.54</v>
      </c>
      <c r="D89">
        <v>37.1</v>
      </c>
      <c r="E89" t="s">
        <v>13</v>
      </c>
      <c r="K89" t="s">
        <v>150</v>
      </c>
      <c r="L89" s="9"/>
      <c r="M89" s="9"/>
      <c r="N89" s="9">
        <v>43.3</v>
      </c>
      <c r="O89" s="9"/>
      <c r="P89" s="9">
        <v>43.3</v>
      </c>
    </row>
    <row r="90" spans="1:16">
      <c r="A90" t="s">
        <v>203</v>
      </c>
      <c r="B90" t="s">
        <v>204</v>
      </c>
      <c r="C90">
        <v>27.045999999999999</v>
      </c>
      <c r="D90">
        <v>41</v>
      </c>
      <c r="E90" t="s">
        <v>13</v>
      </c>
      <c r="K90" t="s">
        <v>115</v>
      </c>
      <c r="L90" s="9">
        <v>84.17</v>
      </c>
      <c r="M90" s="9"/>
      <c r="N90" s="9"/>
      <c r="O90" s="9"/>
      <c r="P90" s="9">
        <v>84.17</v>
      </c>
    </row>
    <row r="91" spans="1:16">
      <c r="A91" t="s">
        <v>205</v>
      </c>
      <c r="B91" t="s">
        <v>206</v>
      </c>
      <c r="C91">
        <v>8.1999999999999993</v>
      </c>
      <c r="D91">
        <v>89.71</v>
      </c>
      <c r="E91" t="s">
        <v>7</v>
      </c>
      <c r="K91" t="s">
        <v>152</v>
      </c>
      <c r="L91" s="9"/>
      <c r="M91" s="9"/>
      <c r="N91" s="9">
        <v>12.3</v>
      </c>
      <c r="O91" s="9"/>
      <c r="P91" s="9">
        <v>12.3</v>
      </c>
    </row>
    <row r="92" spans="1:16">
      <c r="A92" t="s">
        <v>207</v>
      </c>
      <c r="B92" t="s">
        <v>208</v>
      </c>
      <c r="C92">
        <v>22.73</v>
      </c>
      <c r="D92">
        <v>54</v>
      </c>
      <c r="E92" t="s">
        <v>13</v>
      </c>
      <c r="K92" t="s">
        <v>164</v>
      </c>
      <c r="L92" s="9">
        <v>59.866300000000003</v>
      </c>
      <c r="M92" s="9"/>
      <c r="N92" s="9"/>
      <c r="O92" s="9"/>
      <c r="P92" s="9">
        <v>59.866300000000003</v>
      </c>
    </row>
    <row r="93" spans="1:16">
      <c r="A93" t="s">
        <v>209</v>
      </c>
      <c r="B93" t="s">
        <v>210</v>
      </c>
      <c r="C93">
        <v>35.194000000000003</v>
      </c>
      <c r="D93">
        <v>39</v>
      </c>
      <c r="E93" t="s">
        <v>23</v>
      </c>
      <c r="K93" t="s">
        <v>168</v>
      </c>
      <c r="L93" s="9">
        <v>65.8</v>
      </c>
      <c r="M93" s="9"/>
      <c r="N93" s="9"/>
      <c r="O93" s="9"/>
      <c r="P93" s="9">
        <v>65.8</v>
      </c>
    </row>
    <row r="94" spans="1:16">
      <c r="A94" t="s">
        <v>211</v>
      </c>
      <c r="B94" t="s">
        <v>212</v>
      </c>
      <c r="C94">
        <v>27.2</v>
      </c>
      <c r="D94">
        <v>23</v>
      </c>
      <c r="E94" t="s">
        <v>23</v>
      </c>
      <c r="K94" t="s">
        <v>166</v>
      </c>
      <c r="L94" s="9"/>
      <c r="M94" s="9"/>
      <c r="N94" s="9"/>
      <c r="O94" s="9">
        <v>35</v>
      </c>
      <c r="P94" s="9">
        <v>35</v>
      </c>
    </row>
    <row r="95" spans="1:16">
      <c r="A95" t="s">
        <v>132</v>
      </c>
      <c r="B95" t="s">
        <v>213</v>
      </c>
      <c r="C95">
        <v>24.462</v>
      </c>
      <c r="D95">
        <v>6.8</v>
      </c>
      <c r="E95" t="s">
        <v>10</v>
      </c>
      <c r="K95" t="s">
        <v>172</v>
      </c>
      <c r="L95" s="9">
        <v>65.400000000000006</v>
      </c>
      <c r="M95" s="9"/>
      <c r="N95" s="9"/>
      <c r="O95" s="9"/>
      <c r="P95" s="9">
        <v>65.400000000000006</v>
      </c>
    </row>
    <row r="96" spans="1:16">
      <c r="A96" t="s">
        <v>214</v>
      </c>
      <c r="B96" t="s">
        <v>215</v>
      </c>
      <c r="C96">
        <v>29.044</v>
      </c>
      <c r="D96">
        <v>11.5</v>
      </c>
      <c r="E96" t="s">
        <v>23</v>
      </c>
      <c r="K96" t="s">
        <v>170</v>
      </c>
      <c r="L96" s="9"/>
      <c r="M96" s="9"/>
      <c r="N96" s="9">
        <v>19.7</v>
      </c>
      <c r="O96" s="9"/>
      <c r="P96" s="9">
        <v>19.7</v>
      </c>
    </row>
    <row r="97" spans="1:16">
      <c r="A97" t="s">
        <v>216</v>
      </c>
      <c r="B97" t="s">
        <v>217</v>
      </c>
      <c r="C97">
        <v>8.6</v>
      </c>
      <c r="D97">
        <v>84.77</v>
      </c>
      <c r="E97" t="s">
        <v>7</v>
      </c>
      <c r="K97" t="s">
        <v>155</v>
      </c>
      <c r="L97" s="9"/>
      <c r="M97" s="9">
        <v>1.6</v>
      </c>
      <c r="N97" s="9"/>
      <c r="O97" s="9"/>
      <c r="P97" s="9">
        <v>1.6</v>
      </c>
    </row>
    <row r="98" spans="1:16">
      <c r="A98" t="s">
        <v>218</v>
      </c>
      <c r="B98" t="s">
        <v>219</v>
      </c>
      <c r="C98">
        <v>20.574999999999999</v>
      </c>
      <c r="D98">
        <v>75.459999999999994</v>
      </c>
      <c r="E98" t="s">
        <v>7</v>
      </c>
      <c r="K98" t="s">
        <v>159</v>
      </c>
      <c r="L98" s="9"/>
      <c r="M98" s="9">
        <v>3.1</v>
      </c>
      <c r="N98" s="9"/>
      <c r="O98" s="9"/>
      <c r="P98" s="9">
        <v>3.1</v>
      </c>
    </row>
    <row r="99" spans="1:16">
      <c r="A99" t="s">
        <v>220</v>
      </c>
      <c r="B99" t="s">
        <v>221</v>
      </c>
      <c r="C99">
        <v>27.050999999999998</v>
      </c>
      <c r="D99">
        <v>12.5</v>
      </c>
      <c r="E99" t="s">
        <v>23</v>
      </c>
      <c r="K99" t="s">
        <v>174</v>
      </c>
      <c r="L99" s="9"/>
      <c r="M99" s="9"/>
      <c r="N99" s="9">
        <v>35</v>
      </c>
      <c r="O99" s="9"/>
      <c r="P99" s="9">
        <v>35</v>
      </c>
    </row>
    <row r="100" spans="1:16">
      <c r="A100" t="s">
        <v>222</v>
      </c>
      <c r="B100" t="s">
        <v>223</v>
      </c>
      <c r="C100">
        <v>13.426</v>
      </c>
      <c r="D100">
        <v>70.5</v>
      </c>
      <c r="E100" t="s">
        <v>13</v>
      </c>
      <c r="K100" t="s">
        <v>182</v>
      </c>
      <c r="L100" s="9"/>
      <c r="M100" s="9">
        <v>10.6</v>
      </c>
      <c r="N100" s="9"/>
      <c r="O100" s="9"/>
      <c r="P100" s="9">
        <v>10.6</v>
      </c>
    </row>
    <row r="101" spans="1:16">
      <c r="A101" t="s">
        <v>224</v>
      </c>
      <c r="B101" t="s">
        <v>225</v>
      </c>
      <c r="C101">
        <v>35.521000000000001</v>
      </c>
      <c r="D101">
        <v>3.2</v>
      </c>
      <c r="E101" t="s">
        <v>10</v>
      </c>
      <c r="K101" t="s">
        <v>178</v>
      </c>
      <c r="L101" s="9"/>
      <c r="M101" s="9"/>
      <c r="N101" s="9">
        <v>17.8</v>
      </c>
      <c r="O101" s="9"/>
      <c r="P101" s="9">
        <v>17.8</v>
      </c>
    </row>
    <row r="102" spans="1:16">
      <c r="A102" t="s">
        <v>226</v>
      </c>
      <c r="B102" t="s">
        <v>227</v>
      </c>
      <c r="C102">
        <v>21.425000000000001</v>
      </c>
      <c r="D102">
        <v>16.5</v>
      </c>
      <c r="E102" t="s">
        <v>13</v>
      </c>
      <c r="K102" t="s">
        <v>176</v>
      </c>
      <c r="L102" s="9">
        <v>74.2</v>
      </c>
      <c r="M102" s="9"/>
      <c r="N102" s="9"/>
      <c r="O102" s="9"/>
      <c r="P102" s="9">
        <v>74.2</v>
      </c>
    </row>
    <row r="103" spans="1:16">
      <c r="A103" t="s">
        <v>228</v>
      </c>
      <c r="B103" t="s">
        <v>229</v>
      </c>
      <c r="C103">
        <v>15.43</v>
      </c>
      <c r="D103">
        <v>46.2</v>
      </c>
      <c r="E103" t="s">
        <v>13</v>
      </c>
      <c r="K103" t="s">
        <v>184</v>
      </c>
      <c r="L103" s="9">
        <v>72.643900000000002</v>
      </c>
      <c r="M103" s="9"/>
      <c r="N103" s="9"/>
      <c r="O103" s="9"/>
      <c r="P103" s="9">
        <v>72.643900000000002</v>
      </c>
    </row>
    <row r="104" spans="1:16">
      <c r="A104" t="s">
        <v>230</v>
      </c>
      <c r="B104" t="s">
        <v>231</v>
      </c>
      <c r="C104">
        <v>9.1999999999999993</v>
      </c>
      <c r="D104">
        <v>93.8</v>
      </c>
      <c r="E104" t="s">
        <v>7</v>
      </c>
      <c r="K104" t="s">
        <v>194</v>
      </c>
      <c r="L104" s="9">
        <v>96.546800000000005</v>
      </c>
      <c r="M104" s="9"/>
      <c r="N104" s="9"/>
      <c r="O104" s="9"/>
      <c r="P104" s="9">
        <v>96.546800000000005</v>
      </c>
    </row>
    <row r="105" spans="1:16">
      <c r="A105" t="s">
        <v>232</v>
      </c>
      <c r="B105" t="s">
        <v>233</v>
      </c>
      <c r="C105">
        <v>17.863</v>
      </c>
      <c r="D105">
        <v>21.9</v>
      </c>
      <c r="E105" t="s">
        <v>23</v>
      </c>
      <c r="K105" t="s">
        <v>28</v>
      </c>
      <c r="L105" s="9"/>
      <c r="M105" s="9"/>
      <c r="N105" s="9">
        <v>15.1</v>
      </c>
      <c r="O105" s="9"/>
      <c r="P105" s="9">
        <v>15.1</v>
      </c>
    </row>
    <row r="106" spans="1:16">
      <c r="A106" t="s">
        <v>234</v>
      </c>
      <c r="B106" t="s">
        <v>235</v>
      </c>
      <c r="C106">
        <v>28.738</v>
      </c>
      <c r="D106">
        <v>5</v>
      </c>
      <c r="E106" t="s">
        <v>23</v>
      </c>
      <c r="K106" t="s">
        <v>186</v>
      </c>
      <c r="L106" s="9"/>
      <c r="M106" s="9"/>
      <c r="N106" s="9">
        <v>14.94</v>
      </c>
      <c r="O106" s="9"/>
      <c r="P106" s="9">
        <v>14.94</v>
      </c>
    </row>
    <row r="107" spans="1:16">
      <c r="A107" t="s">
        <v>236</v>
      </c>
      <c r="B107" t="s">
        <v>237</v>
      </c>
      <c r="C107">
        <v>10.1</v>
      </c>
      <c r="D107">
        <v>68.4529</v>
      </c>
      <c r="E107" t="s">
        <v>7</v>
      </c>
      <c r="K107" t="s">
        <v>190</v>
      </c>
      <c r="L107" s="9"/>
      <c r="M107" s="9"/>
      <c r="N107" s="9"/>
      <c r="O107" s="9">
        <v>29.95</v>
      </c>
      <c r="P107" s="9">
        <v>29.95</v>
      </c>
    </row>
    <row r="108" spans="1:16">
      <c r="A108" t="s">
        <v>238</v>
      </c>
      <c r="B108" t="s">
        <v>239</v>
      </c>
      <c r="C108">
        <v>11.3</v>
      </c>
      <c r="D108">
        <v>93.776499999999999</v>
      </c>
      <c r="E108" t="s">
        <v>7</v>
      </c>
      <c r="K108" t="s">
        <v>192</v>
      </c>
      <c r="L108" s="9"/>
      <c r="M108" s="9"/>
      <c r="N108" s="9"/>
      <c r="O108" s="9">
        <v>9.1999999999999993</v>
      </c>
      <c r="P108" s="9">
        <v>9.1999999999999993</v>
      </c>
    </row>
    <row r="109" spans="1:16">
      <c r="A109" t="s">
        <v>240</v>
      </c>
      <c r="B109" t="s">
        <v>241</v>
      </c>
      <c r="C109">
        <v>10.199999999999999</v>
      </c>
      <c r="D109">
        <v>75.234399999999994</v>
      </c>
      <c r="E109" t="s">
        <v>7</v>
      </c>
      <c r="K109" t="s">
        <v>188</v>
      </c>
      <c r="L109" s="9">
        <v>78.247699999999995</v>
      </c>
      <c r="M109" s="9"/>
      <c r="N109" s="9"/>
      <c r="O109" s="9"/>
      <c r="P109" s="9">
        <v>78.247699999999995</v>
      </c>
    </row>
    <row r="110" spans="1:16">
      <c r="A110" t="s">
        <v>242</v>
      </c>
      <c r="B110" t="s">
        <v>243</v>
      </c>
      <c r="C110">
        <v>11.256</v>
      </c>
      <c r="D110">
        <v>65.8</v>
      </c>
      <c r="E110" t="s">
        <v>7</v>
      </c>
      <c r="K110" t="s">
        <v>197</v>
      </c>
      <c r="L110" s="9">
        <v>70.8</v>
      </c>
      <c r="M110" s="9"/>
      <c r="N110" s="9"/>
      <c r="O110" s="9"/>
      <c r="P110" s="9">
        <v>70.8</v>
      </c>
    </row>
    <row r="111" spans="1:16">
      <c r="A111" t="s">
        <v>244</v>
      </c>
      <c r="B111" t="s">
        <v>245</v>
      </c>
      <c r="C111">
        <v>21.023</v>
      </c>
      <c r="D111">
        <v>56</v>
      </c>
      <c r="E111" t="s">
        <v>23</v>
      </c>
      <c r="K111" t="s">
        <v>199</v>
      </c>
      <c r="L111" s="9">
        <v>58.459299999999999</v>
      </c>
      <c r="M111" s="9"/>
      <c r="N111" s="9"/>
      <c r="O111" s="9"/>
      <c r="P111" s="9">
        <v>58.459299999999999</v>
      </c>
    </row>
    <row r="112" spans="1:16">
      <c r="A112" t="s">
        <v>246</v>
      </c>
      <c r="B112" t="s">
        <v>247</v>
      </c>
      <c r="C112">
        <v>12.141</v>
      </c>
      <c r="D112">
        <v>45</v>
      </c>
      <c r="E112" t="s">
        <v>23</v>
      </c>
      <c r="K112" t="s">
        <v>201</v>
      </c>
      <c r="L112" s="9"/>
      <c r="M112" s="9"/>
      <c r="N112" s="9"/>
      <c r="O112" s="9">
        <v>37.1</v>
      </c>
      <c r="P112" s="9">
        <v>37.1</v>
      </c>
    </row>
    <row r="113" spans="1:16">
      <c r="A113" t="s">
        <v>248</v>
      </c>
      <c r="B113" t="s">
        <v>249</v>
      </c>
      <c r="C113">
        <v>34.686</v>
      </c>
      <c r="D113">
        <v>3</v>
      </c>
      <c r="E113" t="s">
        <v>10</v>
      </c>
      <c r="K113" t="s">
        <v>205</v>
      </c>
      <c r="L113" s="9">
        <v>89.71</v>
      </c>
      <c r="M113" s="9"/>
      <c r="N113" s="9"/>
      <c r="O113" s="9"/>
      <c r="P113" s="9">
        <v>89.71</v>
      </c>
    </row>
    <row r="114" spans="1:16">
      <c r="A114" t="s">
        <v>250</v>
      </c>
      <c r="B114" t="s">
        <v>251</v>
      </c>
      <c r="C114">
        <v>21.446999999999999</v>
      </c>
      <c r="D114">
        <v>44.1</v>
      </c>
      <c r="E114" t="s">
        <v>13</v>
      </c>
      <c r="K114" t="s">
        <v>203</v>
      </c>
      <c r="L114" s="9"/>
      <c r="M114" s="9"/>
      <c r="N114" s="9"/>
      <c r="O114" s="9">
        <v>41</v>
      </c>
      <c r="P114" s="9">
        <v>41</v>
      </c>
    </row>
    <row r="115" spans="1:16">
      <c r="A115" t="s">
        <v>252</v>
      </c>
      <c r="B115" t="s">
        <v>253</v>
      </c>
      <c r="C115">
        <v>19.103999999999999</v>
      </c>
      <c r="D115">
        <v>43.46</v>
      </c>
      <c r="E115" t="s">
        <v>13</v>
      </c>
      <c r="K115" t="s">
        <v>207</v>
      </c>
      <c r="L115" s="9"/>
      <c r="M115" s="9"/>
      <c r="N115" s="9"/>
      <c r="O115" s="9">
        <v>54</v>
      </c>
      <c r="P115" s="9">
        <v>54</v>
      </c>
    </row>
    <row r="116" spans="1:16">
      <c r="A116" t="s">
        <v>254</v>
      </c>
      <c r="B116" t="s">
        <v>255</v>
      </c>
      <c r="C116">
        <v>11.222</v>
      </c>
      <c r="D116">
        <v>65.239999999999995</v>
      </c>
      <c r="E116" t="s">
        <v>13</v>
      </c>
      <c r="K116" t="s">
        <v>209</v>
      </c>
      <c r="L116" s="9"/>
      <c r="M116" s="9"/>
      <c r="N116" s="9">
        <v>39</v>
      </c>
      <c r="O116" s="9"/>
      <c r="P116" s="9">
        <v>39</v>
      </c>
    </row>
    <row r="117" spans="1:16">
      <c r="A117" t="s">
        <v>256</v>
      </c>
      <c r="B117" t="s">
        <v>257</v>
      </c>
      <c r="C117">
        <v>44.137999999999998</v>
      </c>
      <c r="D117">
        <v>3.5</v>
      </c>
      <c r="E117" t="s">
        <v>10</v>
      </c>
      <c r="K117" t="s">
        <v>214</v>
      </c>
      <c r="L117" s="9"/>
      <c r="M117" s="9"/>
      <c r="N117" s="9">
        <v>11.5</v>
      </c>
      <c r="O117" s="9"/>
      <c r="P117" s="9">
        <v>11.5</v>
      </c>
    </row>
    <row r="118" spans="1:16">
      <c r="A118" t="s">
        <v>258</v>
      </c>
      <c r="B118" t="s">
        <v>259</v>
      </c>
      <c r="C118">
        <v>9.5</v>
      </c>
      <c r="D118">
        <v>68.913799999999995</v>
      </c>
      <c r="E118" t="s">
        <v>7</v>
      </c>
      <c r="K118" t="s">
        <v>216</v>
      </c>
      <c r="L118" s="9">
        <v>84.77</v>
      </c>
      <c r="M118" s="9"/>
      <c r="N118" s="9"/>
      <c r="O118" s="9"/>
      <c r="P118" s="9">
        <v>84.77</v>
      </c>
    </row>
    <row r="119" spans="1:16">
      <c r="A119" t="s">
        <v>260</v>
      </c>
      <c r="B119" t="s">
        <v>261</v>
      </c>
      <c r="C119">
        <v>18.119</v>
      </c>
      <c r="D119">
        <v>1.6</v>
      </c>
      <c r="E119" t="s">
        <v>23</v>
      </c>
      <c r="K119" t="s">
        <v>218</v>
      </c>
      <c r="L119" s="9">
        <v>75.459999999999994</v>
      </c>
      <c r="M119" s="9"/>
      <c r="N119" s="9"/>
      <c r="O119" s="9"/>
      <c r="P119" s="9">
        <v>75.459999999999994</v>
      </c>
    </row>
    <row r="120" spans="1:16">
      <c r="A120" t="s">
        <v>262</v>
      </c>
      <c r="B120" t="s">
        <v>263</v>
      </c>
      <c r="C120">
        <v>11.616</v>
      </c>
      <c r="D120">
        <v>60.31</v>
      </c>
      <c r="E120" t="s">
        <v>13</v>
      </c>
      <c r="K120" t="s">
        <v>211</v>
      </c>
      <c r="L120" s="9"/>
      <c r="M120" s="9"/>
      <c r="N120" s="9">
        <v>23</v>
      </c>
      <c r="O120" s="9"/>
      <c r="P120" s="9">
        <v>23</v>
      </c>
    </row>
    <row r="121" spans="1:16">
      <c r="A121" t="s">
        <v>264</v>
      </c>
      <c r="B121" t="s">
        <v>265</v>
      </c>
      <c r="C121">
        <v>24.274999999999999</v>
      </c>
      <c r="D121">
        <v>20</v>
      </c>
      <c r="E121" t="s">
        <v>13</v>
      </c>
      <c r="K121" t="s">
        <v>220</v>
      </c>
      <c r="L121" s="9"/>
      <c r="M121" s="9"/>
      <c r="N121" s="9">
        <v>12.5</v>
      </c>
      <c r="O121" s="9"/>
      <c r="P121" s="9">
        <v>12.5</v>
      </c>
    </row>
    <row r="122" spans="1:16">
      <c r="A122" t="s">
        <v>266</v>
      </c>
      <c r="B122" t="s">
        <v>267</v>
      </c>
      <c r="C122">
        <v>39.704999999999998</v>
      </c>
      <c r="D122">
        <v>5.4</v>
      </c>
      <c r="E122" t="s">
        <v>10</v>
      </c>
      <c r="K122" t="s">
        <v>240</v>
      </c>
      <c r="L122" s="9">
        <v>75.234399999999994</v>
      </c>
      <c r="M122" s="9"/>
      <c r="N122" s="9"/>
      <c r="O122" s="9"/>
      <c r="P122" s="9">
        <v>75.234399999999994</v>
      </c>
    </row>
    <row r="123" spans="1:16">
      <c r="A123" t="s">
        <v>268</v>
      </c>
      <c r="B123" t="s">
        <v>269</v>
      </c>
      <c r="C123">
        <v>33.801000000000002</v>
      </c>
      <c r="D123">
        <v>6.2</v>
      </c>
      <c r="E123" t="s">
        <v>23</v>
      </c>
      <c r="K123" t="s">
        <v>222</v>
      </c>
      <c r="L123" s="9"/>
      <c r="M123" s="9"/>
      <c r="N123" s="9"/>
      <c r="O123" s="9">
        <v>70.5</v>
      </c>
      <c r="P123" s="9">
        <v>70.5</v>
      </c>
    </row>
    <row r="124" spans="1:16">
      <c r="A124" t="s">
        <v>270</v>
      </c>
      <c r="B124" t="s">
        <v>271</v>
      </c>
      <c r="C124">
        <v>10.9</v>
      </c>
      <c r="D124">
        <v>39</v>
      </c>
      <c r="E124" t="s">
        <v>13</v>
      </c>
      <c r="K124" t="s">
        <v>234</v>
      </c>
      <c r="L124" s="9"/>
      <c r="M124" s="9"/>
      <c r="N124" s="9">
        <v>5</v>
      </c>
      <c r="O124" s="9"/>
      <c r="P124" s="9">
        <v>5</v>
      </c>
    </row>
    <row r="125" spans="1:16">
      <c r="A125" t="s">
        <v>272</v>
      </c>
      <c r="B125" t="s">
        <v>273</v>
      </c>
      <c r="C125">
        <v>39.459000000000003</v>
      </c>
      <c r="D125">
        <v>5.05</v>
      </c>
      <c r="E125" t="s">
        <v>10</v>
      </c>
      <c r="K125" t="s">
        <v>224</v>
      </c>
      <c r="L125" s="9"/>
      <c r="M125" s="9">
        <v>3.2</v>
      </c>
      <c r="N125" s="9"/>
      <c r="O125" s="9"/>
      <c r="P125" s="9">
        <v>3.2</v>
      </c>
    </row>
    <row r="126" spans="1:16">
      <c r="A126" t="s">
        <v>274</v>
      </c>
      <c r="B126" t="s">
        <v>275</v>
      </c>
      <c r="C126">
        <v>16.805</v>
      </c>
      <c r="D126">
        <v>66.97</v>
      </c>
      <c r="E126" t="s">
        <v>13</v>
      </c>
      <c r="K126" t="s">
        <v>226</v>
      </c>
      <c r="L126" s="9"/>
      <c r="M126" s="9"/>
      <c r="N126" s="9"/>
      <c r="O126" s="9">
        <v>16.5</v>
      </c>
      <c r="P126" s="9">
        <v>16.5</v>
      </c>
    </row>
    <row r="127" spans="1:16">
      <c r="A127" t="s">
        <v>276</v>
      </c>
      <c r="B127" t="s">
        <v>277</v>
      </c>
      <c r="C127">
        <v>29.937000000000001</v>
      </c>
      <c r="D127">
        <v>13.9</v>
      </c>
      <c r="E127" t="s">
        <v>13</v>
      </c>
      <c r="K127" t="s">
        <v>230</v>
      </c>
      <c r="L127" s="9">
        <v>93.8</v>
      </c>
      <c r="M127" s="9"/>
      <c r="N127" s="9"/>
      <c r="O127" s="9"/>
      <c r="P127" s="9">
        <v>93.8</v>
      </c>
    </row>
    <row r="128" spans="1:16">
      <c r="A128" t="s">
        <v>278</v>
      </c>
      <c r="B128" t="s">
        <v>279</v>
      </c>
      <c r="C128">
        <v>17</v>
      </c>
      <c r="D128">
        <v>66</v>
      </c>
      <c r="E128" t="s">
        <v>7</v>
      </c>
      <c r="K128" t="s">
        <v>236</v>
      </c>
      <c r="L128" s="9">
        <v>68.4529</v>
      </c>
      <c r="M128" s="9"/>
      <c r="N128" s="9"/>
      <c r="O128" s="9"/>
      <c r="P128" s="9">
        <v>68.4529</v>
      </c>
    </row>
    <row r="129" spans="1:16">
      <c r="A129" t="s">
        <v>280</v>
      </c>
      <c r="B129" t="s">
        <v>281</v>
      </c>
      <c r="C129">
        <v>49.661000000000001</v>
      </c>
      <c r="D129">
        <v>1.7</v>
      </c>
      <c r="E129" t="s">
        <v>10</v>
      </c>
      <c r="K129" t="s">
        <v>238</v>
      </c>
      <c r="L129" s="9">
        <v>93.776499999999999</v>
      </c>
      <c r="M129" s="9"/>
      <c r="N129" s="9"/>
      <c r="O129" s="9"/>
      <c r="P129" s="9">
        <v>93.776499999999999</v>
      </c>
    </row>
    <row r="130" spans="1:16">
      <c r="A130" t="s">
        <v>282</v>
      </c>
      <c r="B130" t="s">
        <v>283</v>
      </c>
      <c r="C130">
        <v>40.045000000000002</v>
      </c>
      <c r="D130">
        <v>38</v>
      </c>
      <c r="E130" t="s">
        <v>23</v>
      </c>
      <c r="K130" t="s">
        <v>242</v>
      </c>
      <c r="L130" s="9">
        <v>65.8</v>
      </c>
      <c r="M130" s="9"/>
      <c r="N130" s="9"/>
      <c r="O130" s="9"/>
      <c r="P130" s="9">
        <v>65.8</v>
      </c>
    </row>
    <row r="131" spans="1:16">
      <c r="A131" t="s">
        <v>284</v>
      </c>
      <c r="B131" t="s">
        <v>285</v>
      </c>
      <c r="C131">
        <v>20.788</v>
      </c>
      <c r="D131">
        <v>15.5</v>
      </c>
      <c r="E131" t="s">
        <v>23</v>
      </c>
      <c r="K131" t="s">
        <v>254</v>
      </c>
      <c r="L131" s="9"/>
      <c r="M131" s="9"/>
      <c r="N131" s="9"/>
      <c r="O131" s="9">
        <v>65.239999999999995</v>
      </c>
      <c r="P131" s="9">
        <v>65.239999999999995</v>
      </c>
    </row>
    <row r="132" spans="1:16">
      <c r="A132" t="s">
        <v>286</v>
      </c>
      <c r="B132" t="s">
        <v>287</v>
      </c>
      <c r="C132">
        <v>10.199999999999999</v>
      </c>
      <c r="D132">
        <v>93.956400000000002</v>
      </c>
      <c r="E132" t="s">
        <v>7</v>
      </c>
      <c r="K132" t="s">
        <v>248</v>
      </c>
      <c r="L132" s="9"/>
      <c r="M132" s="9">
        <v>3</v>
      </c>
      <c r="N132" s="9"/>
      <c r="O132" s="9"/>
      <c r="P132" s="9">
        <v>3</v>
      </c>
    </row>
    <row r="133" spans="1:16">
      <c r="A133" t="s">
        <v>288</v>
      </c>
      <c r="B133" t="s">
        <v>289</v>
      </c>
      <c r="C133">
        <v>11.6</v>
      </c>
      <c r="D133">
        <v>95.053399999999996</v>
      </c>
      <c r="E133" t="s">
        <v>7</v>
      </c>
      <c r="K133" t="s">
        <v>272</v>
      </c>
      <c r="L133" s="9"/>
      <c r="M133" s="9">
        <v>5.05</v>
      </c>
      <c r="N133" s="9"/>
      <c r="O133" s="9"/>
      <c r="P133" s="9">
        <v>5.05</v>
      </c>
    </row>
    <row r="134" spans="1:16">
      <c r="A134" t="s">
        <v>290</v>
      </c>
      <c r="B134" t="s">
        <v>291</v>
      </c>
      <c r="C134">
        <v>20.922999999999998</v>
      </c>
      <c r="D134">
        <v>13.3</v>
      </c>
      <c r="E134" t="s">
        <v>10</v>
      </c>
      <c r="K134" t="s">
        <v>274</v>
      </c>
      <c r="L134" s="9"/>
      <c r="M134" s="9"/>
      <c r="N134" s="9"/>
      <c r="O134" s="9">
        <v>66.97</v>
      </c>
      <c r="P134" s="9">
        <v>66.97</v>
      </c>
    </row>
    <row r="135" spans="1:16">
      <c r="A135" t="s">
        <v>292</v>
      </c>
      <c r="B135" t="s">
        <v>293</v>
      </c>
      <c r="C135">
        <v>13.12</v>
      </c>
      <c r="D135">
        <v>82.78</v>
      </c>
      <c r="E135" t="s">
        <v>7</v>
      </c>
      <c r="K135" t="s">
        <v>250</v>
      </c>
      <c r="L135" s="9"/>
      <c r="M135" s="9"/>
      <c r="N135" s="9"/>
      <c r="O135" s="9">
        <v>44.1</v>
      </c>
      <c r="P135" s="9">
        <v>44.1</v>
      </c>
    </row>
    <row r="136" spans="1:16">
      <c r="A136" t="s">
        <v>294</v>
      </c>
      <c r="B136" t="s">
        <v>295</v>
      </c>
      <c r="C136">
        <v>20.419</v>
      </c>
      <c r="D136">
        <v>66.45</v>
      </c>
      <c r="E136" t="s">
        <v>7</v>
      </c>
      <c r="K136" t="s">
        <v>256</v>
      </c>
      <c r="L136" s="9"/>
      <c r="M136" s="9">
        <v>3.5</v>
      </c>
      <c r="N136" s="9"/>
      <c r="O136" s="9"/>
      <c r="P136" s="9">
        <v>3.5</v>
      </c>
    </row>
    <row r="137" spans="1:16">
      <c r="A137" t="s">
        <v>296</v>
      </c>
      <c r="B137" t="s">
        <v>297</v>
      </c>
      <c r="C137">
        <v>29.582000000000001</v>
      </c>
      <c r="D137">
        <v>10.9</v>
      </c>
      <c r="E137" t="s">
        <v>23</v>
      </c>
      <c r="K137" t="s">
        <v>258</v>
      </c>
      <c r="L137" s="9">
        <v>68.913799999999995</v>
      </c>
      <c r="M137" s="9"/>
      <c r="N137" s="9"/>
      <c r="O137" s="9"/>
      <c r="P137" s="9">
        <v>68.913799999999995</v>
      </c>
    </row>
    <row r="138" spans="1:16">
      <c r="A138" t="s">
        <v>298</v>
      </c>
      <c r="B138" t="s">
        <v>299</v>
      </c>
      <c r="C138">
        <v>19.68</v>
      </c>
      <c r="D138">
        <v>44.03</v>
      </c>
      <c r="E138" t="s">
        <v>13</v>
      </c>
      <c r="K138" t="s">
        <v>268</v>
      </c>
      <c r="L138" s="9"/>
      <c r="M138" s="9"/>
      <c r="N138" s="9">
        <v>6.2</v>
      </c>
      <c r="O138" s="9"/>
      <c r="P138" s="9">
        <v>6.2</v>
      </c>
    </row>
    <row r="139" spans="1:16">
      <c r="A139" t="s">
        <v>300</v>
      </c>
      <c r="B139" t="s">
        <v>301</v>
      </c>
      <c r="C139">
        <v>20.198</v>
      </c>
      <c r="D139">
        <v>39.200000000000003</v>
      </c>
      <c r="E139" t="s">
        <v>13</v>
      </c>
      <c r="K139" t="s">
        <v>270</v>
      </c>
      <c r="L139" s="9"/>
      <c r="M139" s="9"/>
      <c r="N139" s="9"/>
      <c r="O139" s="9">
        <v>39</v>
      </c>
      <c r="P139" s="9">
        <v>39</v>
      </c>
    </row>
    <row r="140" spans="1:16">
      <c r="A140" t="s">
        <v>302</v>
      </c>
      <c r="B140" t="s">
        <v>303</v>
      </c>
      <c r="C140">
        <v>23.79</v>
      </c>
      <c r="D140">
        <v>37</v>
      </c>
      <c r="E140" t="s">
        <v>23</v>
      </c>
      <c r="K140" t="s">
        <v>252</v>
      </c>
      <c r="L140" s="9"/>
      <c r="M140" s="9"/>
      <c r="N140" s="9"/>
      <c r="O140" s="9">
        <v>43.46</v>
      </c>
      <c r="P140" s="9">
        <v>43.46</v>
      </c>
    </row>
    <row r="141" spans="1:16">
      <c r="A141" t="s">
        <v>304</v>
      </c>
      <c r="B141" t="s">
        <v>305</v>
      </c>
      <c r="C141">
        <v>28.899000000000001</v>
      </c>
      <c r="D141">
        <v>6.5</v>
      </c>
      <c r="E141" t="s">
        <v>23</v>
      </c>
      <c r="K141" t="s">
        <v>144</v>
      </c>
      <c r="L141" s="9"/>
      <c r="M141" s="9"/>
      <c r="N141" s="9">
        <v>27.8</v>
      </c>
      <c r="O141" s="9"/>
      <c r="P141" s="9">
        <v>27.8</v>
      </c>
    </row>
    <row r="142" spans="1:16">
      <c r="A142" t="s">
        <v>306</v>
      </c>
      <c r="B142" t="s">
        <v>307</v>
      </c>
      <c r="C142">
        <v>9.6</v>
      </c>
      <c r="D142">
        <v>62.849200000000003</v>
      </c>
      <c r="E142" t="s">
        <v>7</v>
      </c>
      <c r="K142" t="s">
        <v>246</v>
      </c>
      <c r="L142" s="9"/>
      <c r="M142" s="9"/>
      <c r="N142" s="9">
        <v>45</v>
      </c>
      <c r="O142" s="9"/>
      <c r="P142" s="9">
        <v>45</v>
      </c>
    </row>
    <row r="143" spans="1:16">
      <c r="A143" t="s">
        <v>308</v>
      </c>
      <c r="B143" t="s">
        <v>309</v>
      </c>
      <c r="C143">
        <v>10.8</v>
      </c>
      <c r="D143">
        <v>73.900000000000006</v>
      </c>
      <c r="E143" t="s">
        <v>7</v>
      </c>
      <c r="K143" t="s">
        <v>264</v>
      </c>
      <c r="L143" s="9"/>
      <c r="M143" s="9"/>
      <c r="N143" s="9"/>
      <c r="O143" s="9">
        <v>20</v>
      </c>
      <c r="P143" s="9">
        <v>20</v>
      </c>
    </row>
    <row r="144" spans="1:16">
      <c r="A144" t="s">
        <v>310</v>
      </c>
      <c r="B144" t="s">
        <v>311</v>
      </c>
      <c r="C144">
        <v>7.9</v>
      </c>
      <c r="D144">
        <v>62.095599999999997</v>
      </c>
      <c r="E144" t="s">
        <v>7</v>
      </c>
      <c r="K144" t="s">
        <v>262</v>
      </c>
      <c r="L144" s="9"/>
      <c r="M144" s="9"/>
      <c r="N144" s="9"/>
      <c r="O144" s="9">
        <v>60.31</v>
      </c>
      <c r="P144" s="9">
        <v>60.31</v>
      </c>
    </row>
    <row r="145" spans="1:16">
      <c r="A145" t="s">
        <v>312</v>
      </c>
      <c r="B145" t="s">
        <v>313</v>
      </c>
      <c r="C145">
        <v>21.588000000000001</v>
      </c>
      <c r="D145">
        <v>36.9</v>
      </c>
      <c r="E145" t="s">
        <v>13</v>
      </c>
      <c r="K145" t="s">
        <v>244</v>
      </c>
      <c r="L145" s="9"/>
      <c r="M145" s="9"/>
      <c r="N145" s="9">
        <v>56</v>
      </c>
      <c r="O145" s="9"/>
      <c r="P145" s="9">
        <v>56</v>
      </c>
    </row>
    <row r="146" spans="1:16">
      <c r="A146" t="s">
        <v>196</v>
      </c>
      <c r="B146" t="s">
        <v>314</v>
      </c>
      <c r="C146">
        <v>16.393000000000001</v>
      </c>
      <c r="D146">
        <v>56.8</v>
      </c>
      <c r="E146" t="s">
        <v>7</v>
      </c>
      <c r="K146" t="s">
        <v>266</v>
      </c>
      <c r="L146" s="9"/>
      <c r="M146" s="9">
        <v>5.4</v>
      </c>
      <c r="N146" s="9"/>
      <c r="O146" s="9"/>
      <c r="P146" s="9">
        <v>5.4</v>
      </c>
    </row>
    <row r="147" spans="1:16">
      <c r="A147" t="s">
        <v>315</v>
      </c>
      <c r="B147" t="s">
        <v>316</v>
      </c>
      <c r="C147">
        <v>11.94</v>
      </c>
      <c r="D147">
        <v>85.3</v>
      </c>
      <c r="E147" t="s">
        <v>7</v>
      </c>
      <c r="K147" t="s">
        <v>260</v>
      </c>
      <c r="L147" s="9"/>
      <c r="M147" s="9"/>
      <c r="N147" s="9">
        <v>1.6</v>
      </c>
      <c r="O147" s="9"/>
      <c r="P147" s="9">
        <v>1.6</v>
      </c>
    </row>
    <row r="148" spans="1:16">
      <c r="A148" t="s">
        <v>317</v>
      </c>
      <c r="B148" t="s">
        <v>318</v>
      </c>
      <c r="C148">
        <v>8.8000000000000007</v>
      </c>
      <c r="D148">
        <v>49.764499999999998</v>
      </c>
      <c r="E148" t="s">
        <v>13</v>
      </c>
      <c r="K148" t="s">
        <v>276</v>
      </c>
      <c r="L148" s="9"/>
      <c r="M148" s="9"/>
      <c r="N148" s="9"/>
      <c r="O148" s="9">
        <v>13.9</v>
      </c>
      <c r="P148" s="9">
        <v>13.9</v>
      </c>
    </row>
    <row r="149" spans="1:16">
      <c r="A149" t="s">
        <v>319</v>
      </c>
      <c r="B149" t="s">
        <v>320</v>
      </c>
      <c r="C149">
        <v>13.2</v>
      </c>
      <c r="D149">
        <v>67.97</v>
      </c>
      <c r="E149" t="s">
        <v>7</v>
      </c>
      <c r="K149" t="s">
        <v>290</v>
      </c>
      <c r="L149" s="9"/>
      <c r="M149" s="9">
        <v>13.3</v>
      </c>
      <c r="N149" s="9"/>
      <c r="O149" s="9"/>
      <c r="P149" s="9">
        <v>13.3</v>
      </c>
    </row>
    <row r="150" spans="1:16">
      <c r="A150" t="s">
        <v>321</v>
      </c>
      <c r="B150" t="s">
        <v>322</v>
      </c>
      <c r="C150">
        <v>32.689</v>
      </c>
      <c r="D150">
        <v>9</v>
      </c>
      <c r="E150" t="s">
        <v>10</v>
      </c>
      <c r="K150" t="s">
        <v>286</v>
      </c>
      <c r="L150" s="9">
        <v>93.956400000000002</v>
      </c>
      <c r="M150" s="9"/>
      <c r="N150" s="9"/>
      <c r="O150" s="9"/>
      <c r="P150" s="9">
        <v>93.956400000000002</v>
      </c>
    </row>
    <row r="151" spans="1:16">
      <c r="A151" t="s">
        <v>323</v>
      </c>
      <c r="B151" t="s">
        <v>324</v>
      </c>
      <c r="C151">
        <v>20.576000000000001</v>
      </c>
      <c r="D151">
        <v>60.5</v>
      </c>
      <c r="E151" t="s">
        <v>7</v>
      </c>
      <c r="K151" t="s">
        <v>278</v>
      </c>
      <c r="L151" s="9">
        <v>66</v>
      </c>
      <c r="M151" s="9"/>
      <c r="N151" s="9"/>
      <c r="O151" s="9"/>
      <c r="P151" s="9">
        <v>66</v>
      </c>
    </row>
    <row r="152" spans="1:16">
      <c r="A152" t="s">
        <v>325</v>
      </c>
      <c r="B152" t="s">
        <v>326</v>
      </c>
      <c r="C152">
        <v>33.476999999999997</v>
      </c>
      <c r="D152">
        <v>22.7</v>
      </c>
      <c r="E152" t="s">
        <v>23</v>
      </c>
      <c r="K152" t="s">
        <v>292</v>
      </c>
      <c r="L152" s="9">
        <v>82.78</v>
      </c>
      <c r="M152" s="9"/>
      <c r="N152" s="9"/>
      <c r="O152" s="9"/>
      <c r="P152" s="9">
        <v>82.78</v>
      </c>
    </row>
    <row r="153" spans="1:16">
      <c r="A153" t="s">
        <v>327</v>
      </c>
      <c r="B153" t="s">
        <v>328</v>
      </c>
      <c r="C153">
        <v>38.533000000000001</v>
      </c>
      <c r="D153">
        <v>13.1</v>
      </c>
      <c r="E153" t="s">
        <v>23</v>
      </c>
      <c r="K153" t="s">
        <v>284</v>
      </c>
      <c r="L153" s="9"/>
      <c r="M153" s="9"/>
      <c r="N153" s="9">
        <v>15.5</v>
      </c>
      <c r="O153" s="9"/>
      <c r="P153" s="9">
        <v>15.5</v>
      </c>
    </row>
    <row r="154" spans="1:16">
      <c r="A154" t="s">
        <v>329</v>
      </c>
      <c r="B154" t="s">
        <v>330</v>
      </c>
      <c r="C154">
        <v>9.3000000000000007</v>
      </c>
      <c r="D154">
        <v>81</v>
      </c>
      <c r="E154" t="s">
        <v>7</v>
      </c>
      <c r="K154" t="s">
        <v>280</v>
      </c>
      <c r="L154" s="9"/>
      <c r="M154" s="9">
        <v>1.7</v>
      </c>
      <c r="N154" s="9"/>
      <c r="O154" s="9"/>
      <c r="P154" s="9">
        <v>1.7</v>
      </c>
    </row>
    <row r="155" spans="1:16">
      <c r="A155" t="s">
        <v>331</v>
      </c>
      <c r="B155" t="s">
        <v>332</v>
      </c>
      <c r="C155">
        <v>30.577999999999999</v>
      </c>
      <c r="D155">
        <v>8</v>
      </c>
      <c r="E155" t="s">
        <v>23</v>
      </c>
      <c r="K155" t="s">
        <v>282</v>
      </c>
      <c r="L155" s="9"/>
      <c r="M155" s="9"/>
      <c r="N155" s="9">
        <v>38</v>
      </c>
      <c r="O155" s="9"/>
      <c r="P155" s="9">
        <v>38</v>
      </c>
    </row>
    <row r="156" spans="1:16">
      <c r="A156" t="s">
        <v>333</v>
      </c>
      <c r="B156" t="s">
        <v>334</v>
      </c>
      <c r="C156">
        <v>36.728999999999999</v>
      </c>
      <c r="D156">
        <v>1.7</v>
      </c>
      <c r="E156" t="s">
        <v>10</v>
      </c>
      <c r="K156" t="s">
        <v>288</v>
      </c>
      <c r="L156" s="9">
        <v>95.053399999999996</v>
      </c>
      <c r="M156" s="9"/>
      <c r="N156" s="9"/>
      <c r="O156" s="9"/>
      <c r="P156" s="9">
        <v>95.053399999999996</v>
      </c>
    </row>
    <row r="157" spans="1:16">
      <c r="A157" t="s">
        <v>181</v>
      </c>
      <c r="B157" t="s">
        <v>335</v>
      </c>
      <c r="C157">
        <v>17.475999999999999</v>
      </c>
      <c r="D157">
        <v>23.109300000000001</v>
      </c>
      <c r="E157" t="s">
        <v>23</v>
      </c>
      <c r="K157" t="s">
        <v>294</v>
      </c>
      <c r="L157" s="9">
        <v>66.45</v>
      </c>
      <c r="M157" s="9"/>
      <c r="N157" s="9"/>
      <c r="O157" s="9"/>
      <c r="P157" s="9">
        <v>66.45</v>
      </c>
    </row>
    <row r="158" spans="1:16">
      <c r="A158" t="s">
        <v>336</v>
      </c>
      <c r="B158" t="s">
        <v>337</v>
      </c>
      <c r="C158">
        <v>43.890999999999998</v>
      </c>
      <c r="D158">
        <v>1.5</v>
      </c>
      <c r="E158" t="s">
        <v>10</v>
      </c>
      <c r="K158" t="s">
        <v>296</v>
      </c>
      <c r="L158" s="9"/>
      <c r="M158" s="9"/>
      <c r="N158" s="9">
        <v>10.9</v>
      </c>
      <c r="O158" s="9"/>
      <c r="P158" s="9">
        <v>10.9</v>
      </c>
    </row>
    <row r="159" spans="1:16">
      <c r="A159" t="s">
        <v>338</v>
      </c>
      <c r="B159" t="s">
        <v>339</v>
      </c>
      <c r="C159">
        <v>9.1999999999999993</v>
      </c>
      <c r="D159">
        <v>51.5</v>
      </c>
      <c r="E159" t="s">
        <v>13</v>
      </c>
      <c r="K159" t="s">
        <v>298</v>
      </c>
      <c r="L159" s="9"/>
      <c r="M159" s="9"/>
      <c r="N159" s="9"/>
      <c r="O159" s="9">
        <v>44.03</v>
      </c>
      <c r="P159" s="9">
        <v>44.03</v>
      </c>
    </row>
    <row r="160" spans="1:16">
      <c r="A160" t="s">
        <v>340</v>
      </c>
      <c r="B160" t="s">
        <v>341</v>
      </c>
      <c r="C160">
        <v>37.125999999999998</v>
      </c>
      <c r="D160">
        <v>14.1</v>
      </c>
      <c r="E160" t="s">
        <v>10</v>
      </c>
      <c r="K160" t="s">
        <v>304</v>
      </c>
      <c r="L160" s="9"/>
      <c r="M160" s="9"/>
      <c r="N160" s="9">
        <v>6.5</v>
      </c>
      <c r="O160" s="9"/>
      <c r="P160" s="9">
        <v>6.5</v>
      </c>
    </row>
    <row r="161" spans="1:16">
      <c r="A161" t="s">
        <v>342</v>
      </c>
      <c r="B161" t="s">
        <v>343</v>
      </c>
      <c r="C161">
        <v>34.536999999999999</v>
      </c>
      <c r="D161">
        <v>23</v>
      </c>
      <c r="E161" t="s">
        <v>23</v>
      </c>
      <c r="K161" t="s">
        <v>312</v>
      </c>
      <c r="L161" s="9"/>
      <c r="M161" s="9"/>
      <c r="N161" s="9"/>
      <c r="O161" s="9">
        <v>36.9</v>
      </c>
      <c r="P161" s="9">
        <v>36.9</v>
      </c>
    </row>
    <row r="162" spans="1:16">
      <c r="A162" t="s">
        <v>344</v>
      </c>
      <c r="B162" t="s">
        <v>345</v>
      </c>
      <c r="C162">
        <v>18.454999999999998</v>
      </c>
      <c r="D162">
        <v>37.4</v>
      </c>
      <c r="E162" t="s">
        <v>13</v>
      </c>
      <c r="K162" t="s">
        <v>300</v>
      </c>
      <c r="L162" s="9"/>
      <c r="M162" s="9"/>
      <c r="N162" s="9"/>
      <c r="O162" s="9">
        <v>39.200000000000003</v>
      </c>
      <c r="P162" s="9">
        <v>39.200000000000003</v>
      </c>
    </row>
    <row r="163" spans="1:16">
      <c r="A163" t="s">
        <v>346</v>
      </c>
      <c r="B163" t="s">
        <v>347</v>
      </c>
      <c r="C163">
        <v>10.1</v>
      </c>
      <c r="D163">
        <v>77.882599999999996</v>
      </c>
      <c r="E163" t="s">
        <v>7</v>
      </c>
      <c r="K163" t="s">
        <v>302</v>
      </c>
      <c r="L163" s="9"/>
      <c r="M163" s="9"/>
      <c r="N163" s="9">
        <v>37</v>
      </c>
      <c r="O163" s="9"/>
      <c r="P163" s="9">
        <v>37</v>
      </c>
    </row>
    <row r="164" spans="1:16">
      <c r="A164" t="s">
        <v>348</v>
      </c>
      <c r="B164" t="s">
        <v>349</v>
      </c>
      <c r="C164">
        <v>10.199999999999999</v>
      </c>
      <c r="D164">
        <v>72.675600000000003</v>
      </c>
      <c r="E164" t="s">
        <v>7</v>
      </c>
      <c r="K164" t="s">
        <v>306</v>
      </c>
      <c r="L164" s="9">
        <v>62.849200000000003</v>
      </c>
      <c r="M164" s="9"/>
      <c r="N164" s="9"/>
      <c r="O164" s="9"/>
      <c r="P164" s="9">
        <v>62.849200000000003</v>
      </c>
    </row>
    <row r="165" spans="1:16">
      <c r="A165" t="s">
        <v>350</v>
      </c>
      <c r="B165" t="s">
        <v>351</v>
      </c>
      <c r="C165">
        <v>11.8</v>
      </c>
      <c r="D165">
        <v>94.783600000000007</v>
      </c>
      <c r="E165" t="s">
        <v>7</v>
      </c>
      <c r="K165" t="s">
        <v>310</v>
      </c>
      <c r="L165" s="9">
        <v>62.095599999999997</v>
      </c>
      <c r="M165" s="9"/>
      <c r="N165" s="9"/>
      <c r="O165" s="9"/>
      <c r="P165" s="9">
        <v>62.095599999999997</v>
      </c>
    </row>
    <row r="166" spans="1:16">
      <c r="A166" t="s">
        <v>352</v>
      </c>
      <c r="B166" t="s">
        <v>353</v>
      </c>
      <c r="C166">
        <v>30.093</v>
      </c>
      <c r="D166">
        <v>24.7</v>
      </c>
      <c r="E166" t="s">
        <v>23</v>
      </c>
      <c r="K166" t="s">
        <v>308</v>
      </c>
      <c r="L166" s="9">
        <v>73.900000000000006</v>
      </c>
      <c r="M166" s="9"/>
      <c r="N166" s="9"/>
      <c r="O166" s="9"/>
      <c r="P166" s="9">
        <v>73.900000000000006</v>
      </c>
    </row>
    <row r="167" spans="1:16">
      <c r="A167" t="s">
        <v>354</v>
      </c>
      <c r="B167" t="s">
        <v>355</v>
      </c>
      <c r="C167">
        <v>18.600000000000001</v>
      </c>
      <c r="D167">
        <v>50.4</v>
      </c>
      <c r="E167" t="s">
        <v>7</v>
      </c>
      <c r="K167" t="s">
        <v>315</v>
      </c>
      <c r="L167" s="9">
        <v>85.3</v>
      </c>
      <c r="M167" s="9"/>
      <c r="N167" s="9"/>
      <c r="O167" s="9"/>
      <c r="P167" s="9">
        <v>85.3</v>
      </c>
    </row>
    <row r="168" spans="1:16">
      <c r="A168" t="s">
        <v>356</v>
      </c>
      <c r="B168" t="s">
        <v>357</v>
      </c>
      <c r="C168">
        <v>24.042999999999999</v>
      </c>
      <c r="D168">
        <v>26.2</v>
      </c>
      <c r="E168" t="s">
        <v>23</v>
      </c>
      <c r="K168" t="s">
        <v>317</v>
      </c>
      <c r="L168" s="9"/>
      <c r="M168" s="9"/>
      <c r="N168" s="9"/>
      <c r="O168" s="9">
        <v>49.764499999999998</v>
      </c>
      <c r="P168" s="9">
        <v>49.764499999999998</v>
      </c>
    </row>
    <row r="169" spans="1:16">
      <c r="A169" t="s">
        <v>143</v>
      </c>
      <c r="B169" t="s">
        <v>358</v>
      </c>
      <c r="C169">
        <v>45.744999999999997</v>
      </c>
      <c r="D169">
        <v>2.2999999999999998</v>
      </c>
      <c r="E169" t="s">
        <v>10</v>
      </c>
      <c r="K169" t="s">
        <v>319</v>
      </c>
      <c r="L169" s="9">
        <v>67.97</v>
      </c>
      <c r="M169" s="9"/>
      <c r="N169" s="9"/>
      <c r="O169" s="9"/>
      <c r="P169" s="9">
        <v>67.97</v>
      </c>
    </row>
    <row r="170" spans="1:16">
      <c r="A170" t="s">
        <v>359</v>
      </c>
      <c r="B170" t="s">
        <v>360</v>
      </c>
      <c r="C170">
        <v>36.08</v>
      </c>
      <c r="D170">
        <v>4.5</v>
      </c>
      <c r="E170" t="s">
        <v>10</v>
      </c>
      <c r="K170" t="s">
        <v>321</v>
      </c>
      <c r="L170" s="9"/>
      <c r="M170" s="9">
        <v>9</v>
      </c>
      <c r="N170" s="9"/>
      <c r="O170" s="9"/>
      <c r="P170" s="9">
        <v>9</v>
      </c>
    </row>
    <row r="171" spans="1:16">
      <c r="A171" t="s">
        <v>361</v>
      </c>
      <c r="B171" t="s">
        <v>362</v>
      </c>
      <c r="C171">
        <v>11.041</v>
      </c>
      <c r="D171">
        <v>28.94</v>
      </c>
      <c r="E171" t="s">
        <v>13</v>
      </c>
      <c r="K171" t="s">
        <v>363</v>
      </c>
      <c r="L171" s="9"/>
      <c r="M171" s="9"/>
      <c r="N171" s="9">
        <v>15.3</v>
      </c>
      <c r="O171" s="9"/>
      <c r="P171" s="9">
        <v>15.3</v>
      </c>
    </row>
    <row r="172" spans="1:16">
      <c r="A172" t="s">
        <v>364</v>
      </c>
      <c r="B172" t="s">
        <v>365</v>
      </c>
      <c r="C172">
        <v>30.792000000000002</v>
      </c>
      <c r="D172">
        <v>16</v>
      </c>
      <c r="E172" t="s">
        <v>23</v>
      </c>
      <c r="K172" t="s">
        <v>342</v>
      </c>
      <c r="L172" s="9"/>
      <c r="M172" s="9"/>
      <c r="N172" s="9">
        <v>23</v>
      </c>
      <c r="O172" s="9"/>
      <c r="P172" s="9">
        <v>23</v>
      </c>
    </row>
    <row r="173" spans="1:16">
      <c r="A173" t="s">
        <v>366</v>
      </c>
      <c r="B173" t="s">
        <v>367</v>
      </c>
      <c r="C173">
        <v>21.321999999999999</v>
      </c>
      <c r="D173">
        <v>9.6</v>
      </c>
      <c r="E173" t="s">
        <v>13</v>
      </c>
      <c r="K173" t="s">
        <v>323</v>
      </c>
      <c r="L173" s="9">
        <v>60.5</v>
      </c>
      <c r="M173" s="9"/>
      <c r="N173" s="9"/>
      <c r="O173" s="9"/>
      <c r="P173" s="9">
        <v>60.5</v>
      </c>
    </row>
    <row r="174" spans="1:16">
      <c r="A174" t="s">
        <v>368</v>
      </c>
      <c r="B174" t="s">
        <v>369</v>
      </c>
      <c r="C174">
        <v>35.755000000000003</v>
      </c>
      <c r="D174">
        <v>1.1000000000000001</v>
      </c>
      <c r="E174" t="s">
        <v>23</v>
      </c>
      <c r="K174" t="s">
        <v>327</v>
      </c>
      <c r="L174" s="9"/>
      <c r="M174" s="9"/>
      <c r="N174" s="9">
        <v>13.1</v>
      </c>
      <c r="O174" s="9"/>
      <c r="P174" s="9">
        <v>13.1</v>
      </c>
    </row>
    <row r="175" spans="1:16">
      <c r="A175" t="s">
        <v>370</v>
      </c>
      <c r="B175" t="s">
        <v>371</v>
      </c>
      <c r="C175">
        <v>25.408999999999999</v>
      </c>
      <c r="D175">
        <v>35</v>
      </c>
      <c r="E175" t="s">
        <v>13</v>
      </c>
      <c r="K175" t="s">
        <v>338</v>
      </c>
      <c r="L175" s="9"/>
      <c r="M175" s="9"/>
      <c r="N175" s="9"/>
      <c r="O175" s="9">
        <v>51.5</v>
      </c>
      <c r="P175" s="9">
        <v>51.5</v>
      </c>
    </row>
    <row r="176" spans="1:16">
      <c r="A176" t="s">
        <v>372</v>
      </c>
      <c r="B176" t="s">
        <v>373</v>
      </c>
      <c r="C176">
        <v>14.59</v>
      </c>
      <c r="D176">
        <v>63.8</v>
      </c>
      <c r="E176" t="s">
        <v>7</v>
      </c>
      <c r="K176" t="s">
        <v>354</v>
      </c>
      <c r="L176" s="9">
        <v>50.4</v>
      </c>
      <c r="M176" s="9"/>
      <c r="N176" s="9"/>
      <c r="O176" s="9"/>
      <c r="P176" s="9">
        <v>50.4</v>
      </c>
    </row>
    <row r="177" spans="1:16">
      <c r="A177" t="s">
        <v>374</v>
      </c>
      <c r="B177" t="s">
        <v>375</v>
      </c>
      <c r="C177">
        <v>19.8</v>
      </c>
      <c r="D177">
        <v>43.8</v>
      </c>
      <c r="E177" t="s">
        <v>13</v>
      </c>
      <c r="K177" t="s">
        <v>333</v>
      </c>
      <c r="L177" s="9"/>
      <c r="M177" s="9">
        <v>1.7</v>
      </c>
      <c r="N177" s="9"/>
      <c r="O177" s="9"/>
      <c r="P177" s="9">
        <v>1.7</v>
      </c>
    </row>
    <row r="178" spans="1:16">
      <c r="A178" t="s">
        <v>376</v>
      </c>
      <c r="B178" t="s">
        <v>377</v>
      </c>
      <c r="C178">
        <v>16.835999999999999</v>
      </c>
      <c r="D178">
        <v>46.25</v>
      </c>
      <c r="E178" t="s">
        <v>13</v>
      </c>
      <c r="K178" t="s">
        <v>329</v>
      </c>
      <c r="L178" s="9">
        <v>81</v>
      </c>
      <c r="M178" s="9"/>
      <c r="N178" s="9"/>
      <c r="O178" s="9"/>
      <c r="P178" s="9">
        <v>81</v>
      </c>
    </row>
    <row r="179" spans="1:16">
      <c r="A179" t="s">
        <v>378</v>
      </c>
      <c r="B179" t="s">
        <v>379</v>
      </c>
      <c r="C179">
        <v>39.518000000000001</v>
      </c>
      <c r="D179">
        <v>4.4000000000000004</v>
      </c>
      <c r="E179" t="s">
        <v>10</v>
      </c>
      <c r="K179" t="s">
        <v>346</v>
      </c>
      <c r="L179" s="9">
        <v>77.882599999999996</v>
      </c>
      <c r="M179" s="9"/>
      <c r="N179" s="9"/>
      <c r="O179" s="9"/>
      <c r="P179" s="9">
        <v>77.882599999999996</v>
      </c>
    </row>
    <row r="180" spans="1:16">
      <c r="A180" t="s">
        <v>380</v>
      </c>
      <c r="B180" t="s">
        <v>381</v>
      </c>
      <c r="C180">
        <v>43.473999999999997</v>
      </c>
      <c r="D180">
        <v>16.2</v>
      </c>
      <c r="E180" t="s">
        <v>10</v>
      </c>
      <c r="K180" t="s">
        <v>348</v>
      </c>
      <c r="L180" s="9">
        <v>72.675600000000003</v>
      </c>
      <c r="M180" s="9"/>
      <c r="N180" s="9"/>
      <c r="O180" s="9"/>
      <c r="P180" s="9">
        <v>72.675600000000003</v>
      </c>
    </row>
    <row r="181" spans="1:16">
      <c r="A181" t="s">
        <v>382</v>
      </c>
      <c r="B181" t="s">
        <v>383</v>
      </c>
      <c r="C181">
        <v>11.1</v>
      </c>
      <c r="D181">
        <v>41</v>
      </c>
      <c r="E181" t="s">
        <v>23</v>
      </c>
      <c r="K181" t="s">
        <v>331</v>
      </c>
      <c r="L181" s="9"/>
      <c r="M181" s="9"/>
      <c r="N181" s="9">
        <v>8</v>
      </c>
      <c r="O181" s="9"/>
      <c r="P181" s="9">
        <v>8</v>
      </c>
    </row>
    <row r="182" spans="1:16">
      <c r="A182" t="s">
        <v>384</v>
      </c>
      <c r="B182" t="s">
        <v>385</v>
      </c>
      <c r="C182">
        <v>14.374000000000001</v>
      </c>
      <c r="D182">
        <v>57.69</v>
      </c>
      <c r="E182" t="s">
        <v>7</v>
      </c>
      <c r="K182" t="s">
        <v>336</v>
      </c>
      <c r="L182" s="9"/>
      <c r="M182" s="9">
        <v>1.5</v>
      </c>
      <c r="N182" s="9"/>
      <c r="O182" s="9"/>
      <c r="P182" s="9">
        <v>1.5</v>
      </c>
    </row>
    <row r="183" spans="1:16">
      <c r="A183" t="s">
        <v>386</v>
      </c>
      <c r="B183" t="s">
        <v>387</v>
      </c>
      <c r="C183">
        <v>12.5</v>
      </c>
      <c r="D183">
        <v>84.2</v>
      </c>
      <c r="E183" t="s">
        <v>7</v>
      </c>
      <c r="K183" t="s">
        <v>388</v>
      </c>
      <c r="L183" s="9"/>
      <c r="M183" s="9"/>
      <c r="N183" s="9"/>
      <c r="O183" s="9">
        <v>46.5</v>
      </c>
      <c r="P183" s="9">
        <v>46.5</v>
      </c>
    </row>
    <row r="184" spans="1:16">
      <c r="A184" t="s">
        <v>389</v>
      </c>
      <c r="B184" t="s">
        <v>390</v>
      </c>
      <c r="C184">
        <v>22.5</v>
      </c>
      <c r="D184">
        <v>38.200000000000003</v>
      </c>
      <c r="E184" t="s">
        <v>23</v>
      </c>
      <c r="K184" t="s">
        <v>340</v>
      </c>
      <c r="L184" s="9"/>
      <c r="M184" s="9">
        <v>14.1</v>
      </c>
      <c r="N184" s="9"/>
      <c r="O184" s="9"/>
      <c r="P184" s="9">
        <v>14.1</v>
      </c>
    </row>
    <row r="185" spans="1:16">
      <c r="A185" t="s">
        <v>391</v>
      </c>
      <c r="B185" t="s">
        <v>392</v>
      </c>
      <c r="C185">
        <v>16.306000000000001</v>
      </c>
      <c r="D185">
        <v>52</v>
      </c>
      <c r="E185" t="s">
        <v>13</v>
      </c>
      <c r="K185" t="s">
        <v>130</v>
      </c>
      <c r="L185" s="9">
        <v>71.635000000000005</v>
      </c>
      <c r="M185" s="9"/>
      <c r="N185" s="9"/>
      <c r="O185" s="9"/>
      <c r="P185" s="9">
        <v>71.635000000000005</v>
      </c>
    </row>
    <row r="186" spans="1:16">
      <c r="A186" t="s">
        <v>393</v>
      </c>
      <c r="B186" t="s">
        <v>394</v>
      </c>
      <c r="C186">
        <v>19.841999999999999</v>
      </c>
      <c r="D186">
        <v>54.9</v>
      </c>
      <c r="E186" t="s">
        <v>7</v>
      </c>
      <c r="K186" t="s">
        <v>232</v>
      </c>
      <c r="L186" s="9"/>
      <c r="M186" s="9"/>
      <c r="N186" s="9">
        <v>21.9</v>
      </c>
      <c r="O186" s="9"/>
      <c r="P186" s="9">
        <v>21.9</v>
      </c>
    </row>
    <row r="187" spans="1:16">
      <c r="A187" t="s">
        <v>395</v>
      </c>
      <c r="B187" t="s">
        <v>396</v>
      </c>
      <c r="C187">
        <v>10.7</v>
      </c>
      <c r="D187">
        <v>45.3</v>
      </c>
      <c r="E187" t="s">
        <v>7</v>
      </c>
      <c r="K187" t="s">
        <v>228</v>
      </c>
      <c r="L187" s="9"/>
      <c r="M187" s="9"/>
      <c r="N187" s="9"/>
      <c r="O187" s="9">
        <v>46.2</v>
      </c>
      <c r="P187" s="9">
        <v>46.2</v>
      </c>
    </row>
    <row r="188" spans="1:16">
      <c r="A188" t="s">
        <v>397</v>
      </c>
      <c r="B188" t="s">
        <v>398</v>
      </c>
      <c r="C188">
        <v>15.537000000000001</v>
      </c>
      <c r="D188">
        <v>43.9</v>
      </c>
      <c r="E188" t="s">
        <v>23</v>
      </c>
      <c r="K188" t="s">
        <v>391</v>
      </c>
      <c r="L188" s="9"/>
      <c r="M188" s="9"/>
      <c r="N188" s="9"/>
      <c r="O188" s="9">
        <v>52</v>
      </c>
      <c r="P188" s="9">
        <v>52</v>
      </c>
    </row>
    <row r="189" spans="1:16">
      <c r="A189" t="s">
        <v>399</v>
      </c>
      <c r="B189" t="s">
        <v>400</v>
      </c>
      <c r="C189">
        <v>26.739000000000001</v>
      </c>
      <c r="D189">
        <v>11.3</v>
      </c>
      <c r="E189" t="s">
        <v>23</v>
      </c>
      <c r="K189" t="s">
        <v>325</v>
      </c>
      <c r="L189" s="9"/>
      <c r="M189" s="9"/>
      <c r="N189" s="9">
        <v>22.7</v>
      </c>
      <c r="O189" s="9"/>
      <c r="P189" s="9">
        <v>22.7</v>
      </c>
    </row>
    <row r="190" spans="1:16">
      <c r="A190" t="s">
        <v>401</v>
      </c>
      <c r="B190" t="s">
        <v>402</v>
      </c>
      <c r="C190">
        <v>30.393999999999998</v>
      </c>
      <c r="D190">
        <v>46.6</v>
      </c>
      <c r="E190" t="s">
        <v>23</v>
      </c>
      <c r="K190" t="s">
        <v>344</v>
      </c>
      <c r="L190" s="9"/>
      <c r="M190" s="9"/>
      <c r="N190" s="9"/>
      <c r="O190" s="9">
        <v>37.4</v>
      </c>
      <c r="P190" s="9">
        <v>37.4</v>
      </c>
    </row>
    <row r="191" spans="1:16">
      <c r="A191" t="s">
        <v>363</v>
      </c>
      <c r="B191" t="s">
        <v>403</v>
      </c>
      <c r="C191">
        <v>26.172000000000001</v>
      </c>
      <c r="D191">
        <v>15.3</v>
      </c>
      <c r="E191" t="s">
        <v>23</v>
      </c>
      <c r="K191" t="s">
        <v>352</v>
      </c>
      <c r="L191" s="9"/>
      <c r="M191" s="9"/>
      <c r="N191" s="9">
        <v>24.7</v>
      </c>
      <c r="O191" s="9"/>
      <c r="P191" s="9">
        <v>24.7</v>
      </c>
    </row>
    <row r="192" spans="1:16">
      <c r="A192" t="s">
        <v>404</v>
      </c>
      <c r="B192" t="s">
        <v>405</v>
      </c>
      <c r="C192">
        <v>32.947000000000003</v>
      </c>
      <c r="D192">
        <v>20</v>
      </c>
      <c r="E192" t="s">
        <v>23</v>
      </c>
      <c r="K192" t="s">
        <v>350</v>
      </c>
      <c r="L192" s="9">
        <v>94.783600000000007</v>
      </c>
      <c r="M192" s="9"/>
      <c r="N192" s="9"/>
      <c r="O192" s="9"/>
      <c r="P192" s="9">
        <v>94.783600000000007</v>
      </c>
    </row>
    <row r="193" spans="1:16">
      <c r="A193" t="s">
        <v>388</v>
      </c>
      <c r="B193" t="s">
        <v>406</v>
      </c>
      <c r="C193">
        <v>20.85</v>
      </c>
      <c r="D193">
        <v>46.5</v>
      </c>
      <c r="E193" t="s">
        <v>13</v>
      </c>
      <c r="K193" t="s">
        <v>87</v>
      </c>
      <c r="L193" s="9">
        <v>86.34</v>
      </c>
      <c r="M193" s="9"/>
      <c r="N193" s="9"/>
      <c r="O193" s="9"/>
      <c r="P193" s="9">
        <v>86.34</v>
      </c>
    </row>
    <row r="194" spans="1:16">
      <c r="A194" t="s">
        <v>154</v>
      </c>
      <c r="B194" t="s">
        <v>407</v>
      </c>
      <c r="C194">
        <v>42.393999999999998</v>
      </c>
      <c r="D194">
        <v>2.2000000000000002</v>
      </c>
      <c r="E194" t="s">
        <v>10</v>
      </c>
      <c r="K194" t="s">
        <v>356</v>
      </c>
      <c r="L194" s="9"/>
      <c r="M194" s="9"/>
      <c r="N194" s="9">
        <v>26.2</v>
      </c>
      <c r="O194" s="9"/>
      <c r="P194" s="9">
        <v>26.2</v>
      </c>
    </row>
    <row r="195" spans="1:16">
      <c r="A195" t="s">
        <v>408</v>
      </c>
      <c r="B195" t="s">
        <v>409</v>
      </c>
      <c r="C195">
        <v>40.470999999999997</v>
      </c>
      <c r="D195">
        <v>15.4</v>
      </c>
      <c r="E195" t="s">
        <v>23</v>
      </c>
      <c r="K195" t="s">
        <v>364</v>
      </c>
      <c r="L195" s="9"/>
      <c r="M195" s="9"/>
      <c r="N195" s="9">
        <v>16</v>
      </c>
      <c r="O195" s="9"/>
      <c r="P195" s="9">
        <v>16</v>
      </c>
    </row>
    <row r="196" spans="1:16">
      <c r="A196" t="s">
        <v>410</v>
      </c>
      <c r="B196" t="s">
        <v>411</v>
      </c>
      <c r="C196">
        <v>35.715000000000003</v>
      </c>
      <c r="D196">
        <v>18.5</v>
      </c>
      <c r="E196" t="s">
        <v>10</v>
      </c>
      <c r="K196" t="s">
        <v>378</v>
      </c>
      <c r="L196" s="9"/>
      <c r="M196" s="9">
        <v>4.4000000000000004</v>
      </c>
      <c r="N196" s="9"/>
      <c r="O196" s="9"/>
      <c r="P196" s="9">
        <v>4.4000000000000004</v>
      </c>
    </row>
    <row r="197" spans="1:16">
      <c r="K197" t="s">
        <v>361</v>
      </c>
      <c r="L197" s="9"/>
      <c r="M197" s="9"/>
      <c r="N197" s="9"/>
      <c r="O197" s="9">
        <v>28.94</v>
      </c>
      <c r="P197" s="9">
        <v>28.94</v>
      </c>
    </row>
    <row r="198" spans="1:16" ht="15">
      <c r="K198" t="s">
        <v>368</v>
      </c>
      <c r="L198" s="9"/>
      <c r="M198" s="9"/>
      <c r="N198" s="9">
        <v>1.1000000000000001</v>
      </c>
      <c r="O198" s="9"/>
      <c r="P198" s="9">
        <v>1.1000000000000001</v>
      </c>
    </row>
    <row r="199" spans="1:16" ht="15">
      <c r="K199" t="s">
        <v>359</v>
      </c>
      <c r="L199" s="9"/>
      <c r="M199" s="9">
        <v>4.5</v>
      </c>
      <c r="N199" s="9"/>
      <c r="O199" s="9"/>
      <c r="P199" s="9">
        <v>4.5</v>
      </c>
    </row>
    <row r="200" spans="1:16" ht="15">
      <c r="K200" t="s">
        <v>370</v>
      </c>
      <c r="L200" s="9"/>
      <c r="M200" s="9"/>
      <c r="N200" s="9"/>
      <c r="O200" s="9">
        <v>35</v>
      </c>
      <c r="P200" s="9">
        <v>35</v>
      </c>
    </row>
    <row r="201" spans="1:16">
      <c r="K201" t="s">
        <v>372</v>
      </c>
      <c r="L201" s="9">
        <v>63.8</v>
      </c>
      <c r="M201" s="9"/>
      <c r="N201" s="9"/>
      <c r="O201" s="9"/>
      <c r="P201" s="9">
        <v>63.8</v>
      </c>
    </row>
    <row r="202" spans="1:16">
      <c r="K202" t="s">
        <v>374</v>
      </c>
      <c r="L202" s="9"/>
      <c r="M202" s="9"/>
      <c r="N202" s="9"/>
      <c r="O202" s="9">
        <v>43.8</v>
      </c>
      <c r="P202" s="9">
        <v>43.8</v>
      </c>
    </row>
    <row r="203" spans="1:16">
      <c r="K203" t="s">
        <v>376</v>
      </c>
      <c r="L203" s="9"/>
      <c r="M203" s="9"/>
      <c r="N203" s="9"/>
      <c r="O203" s="9">
        <v>46.25</v>
      </c>
      <c r="P203" s="9">
        <v>46.25</v>
      </c>
    </row>
    <row r="204" spans="1:16">
      <c r="K204" t="s">
        <v>366</v>
      </c>
      <c r="L204" s="9"/>
      <c r="M204" s="9"/>
      <c r="N204" s="9"/>
      <c r="O204" s="9">
        <v>9.6</v>
      </c>
      <c r="P204" s="9">
        <v>9.6</v>
      </c>
    </row>
    <row r="205" spans="1:16">
      <c r="K205" t="s">
        <v>380</v>
      </c>
      <c r="L205" s="9"/>
      <c r="M205" s="9">
        <v>16.2</v>
      </c>
      <c r="N205" s="9"/>
      <c r="O205" s="9"/>
      <c r="P205" s="9">
        <v>16.2</v>
      </c>
    </row>
    <row r="206" spans="1:16">
      <c r="K206" t="s">
        <v>382</v>
      </c>
      <c r="L206" s="9"/>
      <c r="M206" s="9"/>
      <c r="N206" s="9">
        <v>41</v>
      </c>
      <c r="O206" s="9"/>
      <c r="P206" s="9">
        <v>41</v>
      </c>
    </row>
    <row r="207" spans="1:16">
      <c r="K207" t="s">
        <v>17</v>
      </c>
      <c r="L207" s="9">
        <v>88</v>
      </c>
      <c r="M207" s="9"/>
      <c r="N207" s="9"/>
      <c r="O207" s="9"/>
      <c r="P207" s="9">
        <v>88</v>
      </c>
    </row>
    <row r="208" spans="1:16">
      <c r="K208" t="s">
        <v>148</v>
      </c>
      <c r="L208" s="9">
        <v>89.844099999999997</v>
      </c>
      <c r="M208" s="9"/>
      <c r="N208" s="9"/>
      <c r="O208" s="9"/>
      <c r="P208" s="9">
        <v>89.844099999999997</v>
      </c>
    </row>
    <row r="209" spans="11:16">
      <c r="K209" t="s">
        <v>386</v>
      </c>
      <c r="L209" s="9">
        <v>84.2</v>
      </c>
      <c r="M209" s="9"/>
      <c r="N209" s="9"/>
      <c r="O209" s="9"/>
      <c r="P209" s="9">
        <v>84.2</v>
      </c>
    </row>
    <row r="210" spans="11:16">
      <c r="K210" t="s">
        <v>384</v>
      </c>
      <c r="L210" s="9">
        <v>57.69</v>
      </c>
      <c r="M210" s="9"/>
      <c r="N210" s="9"/>
      <c r="O210" s="9"/>
      <c r="P210" s="9">
        <v>57.69</v>
      </c>
    </row>
    <row r="211" spans="11:16">
      <c r="K211" t="s">
        <v>389</v>
      </c>
      <c r="L211" s="9"/>
      <c r="M211" s="9"/>
      <c r="N211" s="9">
        <v>38.200000000000003</v>
      </c>
      <c r="O211" s="9"/>
      <c r="P211" s="9">
        <v>38.200000000000003</v>
      </c>
    </row>
    <row r="212" spans="11:16">
      <c r="K212" t="s">
        <v>399</v>
      </c>
      <c r="L212" s="9"/>
      <c r="M212" s="9"/>
      <c r="N212" s="9">
        <v>11.3</v>
      </c>
      <c r="O212" s="9"/>
      <c r="P212" s="9">
        <v>11.3</v>
      </c>
    </row>
    <row r="213" spans="11:16">
      <c r="K213" t="s">
        <v>393</v>
      </c>
      <c r="L213" s="9">
        <v>54.9</v>
      </c>
      <c r="M213" s="9"/>
      <c r="N213" s="9"/>
      <c r="O213" s="9"/>
      <c r="P213" s="9">
        <v>54.9</v>
      </c>
    </row>
    <row r="214" spans="11:16">
      <c r="K214" t="s">
        <v>397</v>
      </c>
      <c r="L214" s="9"/>
      <c r="M214" s="9"/>
      <c r="N214" s="9">
        <v>43.9</v>
      </c>
      <c r="O214" s="9"/>
      <c r="P214" s="9">
        <v>43.9</v>
      </c>
    </row>
    <row r="215" spans="11:16">
      <c r="K215" t="s">
        <v>395</v>
      </c>
      <c r="L215" s="9">
        <v>45.3</v>
      </c>
      <c r="M215" s="9"/>
      <c r="N215" s="9"/>
      <c r="O215" s="9"/>
      <c r="P215" s="9">
        <v>45.3</v>
      </c>
    </row>
    <row r="216" spans="11:16">
      <c r="K216" t="s">
        <v>401</v>
      </c>
      <c r="L216" s="9"/>
      <c r="M216" s="9"/>
      <c r="N216" s="9">
        <v>46.6</v>
      </c>
      <c r="O216" s="9"/>
      <c r="P216" s="9">
        <v>46.6</v>
      </c>
    </row>
    <row r="217" spans="11:16">
      <c r="K217" t="s">
        <v>404</v>
      </c>
      <c r="L217" s="9"/>
      <c r="M217" s="9"/>
      <c r="N217" s="9">
        <v>20</v>
      </c>
      <c r="O217" s="9"/>
      <c r="P217" s="9">
        <v>20</v>
      </c>
    </row>
    <row r="218" spans="11:16">
      <c r="K218" t="s">
        <v>408</v>
      </c>
      <c r="L218" s="9"/>
      <c r="M218" s="9"/>
      <c r="N218" s="9">
        <v>15.4</v>
      </c>
      <c r="O218" s="9"/>
      <c r="P218" s="9">
        <v>15.4</v>
      </c>
    </row>
    <row r="219" spans="11:16">
      <c r="K219" t="s">
        <v>410</v>
      </c>
      <c r="L219" s="9"/>
      <c r="M219" s="9">
        <v>18.5</v>
      </c>
      <c r="N219" s="9"/>
      <c r="O219" s="9"/>
      <c r="P219" s="9">
        <v>18.5</v>
      </c>
    </row>
    <row r="220" spans="11:16">
      <c r="K220" t="s">
        <v>67</v>
      </c>
      <c r="L220" s="9">
        <v>4973.5228397000001</v>
      </c>
      <c r="M220" s="9">
        <v>179.65</v>
      </c>
      <c r="N220" s="9">
        <v>1118.3193000000001</v>
      </c>
      <c r="O220" s="9">
        <v>1933.4196842300003</v>
      </c>
      <c r="P220" s="9">
        <v>8204.9118239299969</v>
      </c>
    </row>
  </sheetData>
  <mergeCells count="15">
    <mergeCell ref="G25:H25"/>
    <mergeCell ref="G29:H29"/>
    <mergeCell ref="O9:P9"/>
    <mergeCell ref="K8:P8"/>
    <mergeCell ref="K12:P12"/>
    <mergeCell ref="M13:N13"/>
    <mergeCell ref="M17:N17"/>
    <mergeCell ref="K16:P16"/>
    <mergeCell ref="K20:P21"/>
    <mergeCell ref="G5:H5"/>
    <mergeCell ref="G9:H9"/>
    <mergeCell ref="G13:H13"/>
    <mergeCell ref="G17:H17"/>
    <mergeCell ref="G21:H21"/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</dc:creator>
  <cp:keywords/>
  <dc:description/>
  <cp:lastModifiedBy/>
  <cp:revision/>
  <dcterms:created xsi:type="dcterms:W3CDTF">2022-02-12T15:55:08Z</dcterms:created>
  <dcterms:modified xsi:type="dcterms:W3CDTF">2024-11-15T13:36:47Z</dcterms:modified>
  <cp:category/>
  <cp:contentStatus/>
</cp:coreProperties>
</file>