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ERP\ECA\2. Analysis &amp; Design &amp; URS\3. Finance\Goal Seek for schedule of stepup stepdown deferred\"/>
    </mc:Choice>
  </mc:AlternateContent>
  <bookViews>
    <workbookView xWindow="0" yWindow="0" windowWidth="19200" windowHeight="11145" activeTab="4"/>
  </bookViews>
  <sheets>
    <sheet name="StepUp" sheetId="2" r:id="rId1"/>
    <sheet name="StepUp with FP" sheetId="4" r:id="rId2"/>
    <sheet name="StepDown" sheetId="3" r:id="rId3"/>
    <sheet name="StepDown2" sheetId="8" r:id="rId4"/>
    <sheet name="Deferred" sheetId="10" r:id="rId5"/>
    <sheet name="Simulate Goal Seek Function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0" l="1"/>
  <c r="B2" i="10"/>
  <c r="F4" i="10" l="1"/>
  <c r="G4" i="10" l="1"/>
  <c r="E5" i="10" l="1"/>
  <c r="F5" i="10" l="1"/>
  <c r="G5" i="10" l="1"/>
  <c r="E6" i="10" l="1"/>
  <c r="F6" i="10" l="1"/>
  <c r="G6" i="10" l="1"/>
  <c r="E7" i="10" l="1"/>
  <c r="F7" i="10" l="1"/>
  <c r="G7" i="10" l="1"/>
  <c r="E8" i="10" l="1"/>
  <c r="F8" i="10" s="1"/>
  <c r="G8" i="10" l="1"/>
  <c r="E9" i="10" l="1"/>
  <c r="F9" i="10" s="1"/>
  <c r="G9" i="10" s="1"/>
  <c r="E10" i="10" l="1"/>
  <c r="F10" i="10" s="1"/>
  <c r="G10" i="10" s="1"/>
  <c r="E11" i="10" l="1"/>
  <c r="F11" i="10" s="1"/>
  <c r="G11" i="10" s="1"/>
  <c r="E12" i="10" l="1"/>
  <c r="F12" i="10" s="1"/>
  <c r="G12" i="10" s="1"/>
  <c r="E13" i="10" l="1"/>
  <c r="F13" i="10" s="1"/>
  <c r="G13" i="10" s="1"/>
  <c r="E14" i="10" l="1"/>
  <c r="F14" i="10" s="1"/>
  <c r="G14" i="10" s="1"/>
  <c r="E15" i="10" l="1"/>
  <c r="F15" i="10" s="1"/>
  <c r="G15" i="10" s="1"/>
  <c r="E16" i="10" l="1"/>
  <c r="F16" i="10" s="1"/>
  <c r="G16" i="10" s="1"/>
  <c r="E17" i="10" l="1"/>
  <c r="F17" i="10" s="1"/>
  <c r="G17" i="10" s="1"/>
  <c r="E18" i="10" l="1"/>
  <c r="F18" i="10" s="1"/>
  <c r="G18" i="10" s="1"/>
  <c r="E19" i="10" l="1"/>
  <c r="F19" i="10" s="1"/>
  <c r="G19" i="10" s="1"/>
  <c r="E20" i="10" l="1"/>
  <c r="F20" i="10" s="1"/>
  <c r="G20" i="10" s="1"/>
  <c r="E21" i="10" l="1"/>
  <c r="F21" i="10" s="1"/>
  <c r="G21" i="10" s="1"/>
  <c r="E22" i="10" l="1"/>
  <c r="F22" i="10" s="1"/>
  <c r="G22" i="10" s="1"/>
  <c r="E23" i="10" l="1"/>
  <c r="F23" i="10" s="1"/>
  <c r="G23" i="10"/>
  <c r="E24" i="10" l="1"/>
  <c r="F24" i="10" s="1"/>
  <c r="G24" i="10" s="1"/>
  <c r="E25" i="10" l="1"/>
  <c r="F25" i="10" s="1"/>
  <c r="G25" i="10" s="1"/>
  <c r="E26" i="10" l="1"/>
  <c r="F26" i="10" s="1"/>
  <c r="G26" i="10" s="1"/>
  <c r="E27" i="10" l="1"/>
  <c r="F27" i="10" s="1"/>
  <c r="G27" i="10" s="1"/>
  <c r="E28" i="10" l="1"/>
  <c r="F28" i="10" s="1"/>
  <c r="G28" i="10" s="1"/>
  <c r="E29" i="10" l="1"/>
  <c r="F29" i="10" s="1"/>
  <c r="G29" i="10" s="1"/>
  <c r="E30" i="10" l="1"/>
  <c r="F30" i="10" s="1"/>
  <c r="G30" i="10" s="1"/>
  <c r="E31" i="10" l="1"/>
  <c r="F31" i="10" s="1"/>
  <c r="G31" i="10" s="1"/>
  <c r="E32" i="10" l="1"/>
  <c r="F32" i="10" s="1"/>
  <c r="G32" i="10" s="1"/>
  <c r="E33" i="10" l="1"/>
  <c r="F33" i="10" s="1"/>
  <c r="G33" i="10" s="1"/>
  <c r="E34" i="10" l="1"/>
  <c r="F34" i="10" s="1"/>
  <c r="G34" i="10" s="1"/>
  <c r="E35" i="10" l="1"/>
  <c r="F35" i="10" s="1"/>
  <c r="G35" i="10" s="1"/>
  <c r="E36" i="10" l="1"/>
  <c r="F36" i="10" s="1"/>
  <c r="G36" i="10" s="1"/>
  <c r="E37" i="10" l="1"/>
  <c r="F37" i="10" s="1"/>
  <c r="G37" i="10" s="1"/>
  <c r="E38" i="10" l="1"/>
  <c r="F38" i="10" s="1"/>
  <c r="G38" i="10" s="1"/>
  <c r="E39" i="10" l="1"/>
  <c r="F39" i="10" s="1"/>
  <c r="G39" i="10" s="1"/>
  <c r="E2" i="10" l="1"/>
  <c r="F2" i="10" l="1"/>
  <c r="B2" i="8" l="1"/>
  <c r="E4" i="8"/>
  <c r="F4" i="8" l="1"/>
  <c r="C26" i="6"/>
  <c r="C11" i="6"/>
  <c r="F11" i="6"/>
  <c r="A12" i="6"/>
  <c r="B12" i="6"/>
  <c r="C12" i="6"/>
  <c r="F12" i="6"/>
  <c r="A13" i="6" s="1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G4" i="8" l="1"/>
  <c r="A14" i="6"/>
  <c r="B13" i="6"/>
  <c r="C13" i="6" s="1"/>
  <c r="B14" i="6" s="1"/>
  <c r="E5" i="8" l="1"/>
  <c r="C14" i="6"/>
  <c r="B15" i="6" s="1"/>
  <c r="B16" i="6" s="1"/>
  <c r="A15" i="6"/>
  <c r="C15" i="6" s="1"/>
  <c r="A16" i="6" s="1"/>
  <c r="F5" i="8" l="1"/>
  <c r="C16" i="6"/>
  <c r="B17" i="6" s="1"/>
  <c r="A17" i="6"/>
  <c r="G5" i="8" l="1"/>
  <c r="C17" i="6"/>
  <c r="B18" i="6" s="1"/>
  <c r="B19" i="6" s="1"/>
  <c r="B20" i="6" s="1"/>
  <c r="B21" i="6" s="1"/>
  <c r="B22" i="6" s="1"/>
  <c r="B23" i="6" s="1"/>
  <c r="B24" i="6" s="1"/>
  <c r="A18" i="6"/>
  <c r="C18" i="6" s="1"/>
  <c r="A19" i="6" s="1"/>
  <c r="C19" i="6" s="1"/>
  <c r="A20" i="6" s="1"/>
  <c r="C20" i="6" s="1"/>
  <c r="A21" i="6" s="1"/>
  <c r="C21" i="6" s="1"/>
  <c r="A22" i="6" s="1"/>
  <c r="C22" i="6" s="1"/>
  <c r="A23" i="6" s="1"/>
  <c r="C23" i="6" s="1"/>
  <c r="A24" i="6" s="1"/>
  <c r="E6" i="8" l="1"/>
  <c r="C24" i="6"/>
  <c r="B25" i="6" s="1"/>
  <c r="A25" i="6"/>
  <c r="F6" i="8" l="1"/>
  <c r="C25" i="6"/>
  <c r="B26" i="6" s="1"/>
  <c r="B27" i="6" s="1"/>
  <c r="A26" i="6"/>
  <c r="G6" i="8" l="1"/>
  <c r="A27" i="6"/>
  <c r="E7" i="8" l="1"/>
  <c r="C27" i="6"/>
  <c r="B28" i="6" s="1"/>
  <c r="A28" i="6"/>
  <c r="C28" i="6" s="1"/>
  <c r="F7" i="8" l="1"/>
  <c r="E4" i="4"/>
  <c r="G7" i="8" l="1"/>
  <c r="F4" i="4"/>
  <c r="E4" i="3"/>
  <c r="F4" i="3" s="1"/>
  <c r="E4" i="2"/>
  <c r="E8" i="8" l="1"/>
  <c r="F8" i="8" s="1"/>
  <c r="G4" i="4"/>
  <c r="G4" i="3"/>
  <c r="F4" i="2"/>
  <c r="G8" i="8" l="1"/>
  <c r="E5" i="4"/>
  <c r="E5" i="3"/>
  <c r="G4" i="2"/>
  <c r="E9" i="8" l="1"/>
  <c r="F9" i="8" s="1"/>
  <c r="G9" i="8" s="1"/>
  <c r="F5" i="4"/>
  <c r="F5" i="3"/>
  <c r="E5" i="2"/>
  <c r="E10" i="8" l="1"/>
  <c r="F10" i="8" s="1"/>
  <c r="G10" i="8" s="1"/>
  <c r="G5" i="4"/>
  <c r="G5" i="3"/>
  <c r="F5" i="2"/>
  <c r="E11" i="8" l="1"/>
  <c r="F11" i="8" s="1"/>
  <c r="G11" i="8" s="1"/>
  <c r="E6" i="4"/>
  <c r="E6" i="3"/>
  <c r="G5" i="2"/>
  <c r="E12" i="8" l="1"/>
  <c r="F12" i="8" s="1"/>
  <c r="G12" i="8" s="1"/>
  <c r="F6" i="4"/>
  <c r="F6" i="3"/>
  <c r="E6" i="2"/>
  <c r="E13" i="8" l="1"/>
  <c r="F13" i="8" s="1"/>
  <c r="G13" i="8" s="1"/>
  <c r="G6" i="4"/>
  <c r="G6" i="3"/>
  <c r="F6" i="2"/>
  <c r="E14" i="8" l="1"/>
  <c r="F14" i="8" s="1"/>
  <c r="G14" i="8" s="1"/>
  <c r="E7" i="4"/>
  <c r="E7" i="3"/>
  <c r="G6" i="2"/>
  <c r="E15" i="8" l="1"/>
  <c r="F15" i="8" s="1"/>
  <c r="G15" i="8" s="1"/>
  <c r="F7" i="4"/>
  <c r="F7" i="3"/>
  <c r="E7" i="2"/>
  <c r="E16" i="8" l="1"/>
  <c r="F16" i="8" s="1"/>
  <c r="G16" i="8" s="1"/>
  <c r="G7" i="4"/>
  <c r="G7" i="3"/>
  <c r="F7" i="2"/>
  <c r="E17" i="8" l="1"/>
  <c r="F17" i="8" s="1"/>
  <c r="G17" i="8" s="1"/>
  <c r="E8" i="4"/>
  <c r="F8" i="4" s="1"/>
  <c r="E8" i="3"/>
  <c r="G7" i="2"/>
  <c r="E18" i="8" l="1"/>
  <c r="F18" i="8" s="1"/>
  <c r="G18" i="8" s="1"/>
  <c r="G8" i="4"/>
  <c r="F8" i="3"/>
  <c r="E8" i="2"/>
  <c r="F8" i="2" s="1"/>
  <c r="E19" i="8" l="1"/>
  <c r="F19" i="8" s="1"/>
  <c r="G19" i="8" s="1"/>
  <c r="E9" i="4"/>
  <c r="F9" i="4" s="1"/>
  <c r="G9" i="4" s="1"/>
  <c r="G8" i="3"/>
  <c r="G8" i="2"/>
  <c r="E20" i="8" l="1"/>
  <c r="F20" i="8" s="1"/>
  <c r="G20" i="8" s="1"/>
  <c r="E10" i="4"/>
  <c r="F10" i="4" s="1"/>
  <c r="G10" i="4" s="1"/>
  <c r="E9" i="3"/>
  <c r="F9" i="3" s="1"/>
  <c r="G9" i="3" s="1"/>
  <c r="E9" i="2"/>
  <c r="F9" i="2" s="1"/>
  <c r="G9" i="2" s="1"/>
  <c r="E21" i="8" l="1"/>
  <c r="F21" i="8" s="1"/>
  <c r="G21" i="8" s="1"/>
  <c r="E11" i="4"/>
  <c r="F11" i="4" s="1"/>
  <c r="G11" i="4" s="1"/>
  <c r="E10" i="3"/>
  <c r="F10" i="3" s="1"/>
  <c r="G10" i="3" s="1"/>
  <c r="E10" i="2"/>
  <c r="F10" i="2" s="1"/>
  <c r="G10" i="2" s="1"/>
  <c r="E22" i="8" l="1"/>
  <c r="F22" i="8" s="1"/>
  <c r="G22" i="8" s="1"/>
  <c r="E12" i="4"/>
  <c r="F12" i="4" s="1"/>
  <c r="G12" i="4" s="1"/>
  <c r="E11" i="3"/>
  <c r="F11" i="3" s="1"/>
  <c r="G11" i="3" s="1"/>
  <c r="E11" i="2"/>
  <c r="F11" i="2" s="1"/>
  <c r="G11" i="2" s="1"/>
  <c r="E23" i="8" l="1"/>
  <c r="F23" i="8" s="1"/>
  <c r="G23" i="8" s="1"/>
  <c r="E13" i="4"/>
  <c r="F13" i="4" s="1"/>
  <c r="G13" i="4" s="1"/>
  <c r="E12" i="3"/>
  <c r="F12" i="3" s="1"/>
  <c r="G12" i="3" s="1"/>
  <c r="E12" i="2"/>
  <c r="F12" i="2" s="1"/>
  <c r="G12" i="2" s="1"/>
  <c r="E24" i="8" l="1"/>
  <c r="F24" i="8" s="1"/>
  <c r="G24" i="8" s="1"/>
  <c r="E14" i="4"/>
  <c r="F14" i="4" s="1"/>
  <c r="G14" i="4" s="1"/>
  <c r="E13" i="3"/>
  <c r="F13" i="3" s="1"/>
  <c r="G13" i="3" s="1"/>
  <c r="E13" i="2"/>
  <c r="F13" i="2" s="1"/>
  <c r="G13" i="2" s="1"/>
  <c r="E25" i="8" l="1"/>
  <c r="F25" i="8" s="1"/>
  <c r="G25" i="8" s="1"/>
  <c r="E15" i="4"/>
  <c r="F15" i="4" s="1"/>
  <c r="G15" i="4" s="1"/>
  <c r="E14" i="3"/>
  <c r="F14" i="3" s="1"/>
  <c r="G14" i="3" s="1"/>
  <c r="E14" i="2"/>
  <c r="F14" i="2" s="1"/>
  <c r="G14" i="2" s="1"/>
  <c r="E26" i="8" l="1"/>
  <c r="F26" i="8" s="1"/>
  <c r="G26" i="8" s="1"/>
  <c r="E16" i="4"/>
  <c r="F16" i="4" s="1"/>
  <c r="G16" i="4" s="1"/>
  <c r="E15" i="3"/>
  <c r="F15" i="3" s="1"/>
  <c r="G15" i="3" s="1"/>
  <c r="E15" i="2"/>
  <c r="F15" i="2" s="1"/>
  <c r="G15" i="2" s="1"/>
  <c r="E27" i="8" l="1"/>
  <c r="F27" i="8" s="1"/>
  <c r="G27" i="8" s="1"/>
  <c r="E17" i="4"/>
  <c r="F17" i="4" s="1"/>
  <c r="G17" i="4" s="1"/>
  <c r="E16" i="3"/>
  <c r="F16" i="3" s="1"/>
  <c r="G16" i="3" s="1"/>
  <c r="E16" i="2"/>
  <c r="F16" i="2" s="1"/>
  <c r="G16" i="2" s="1"/>
  <c r="E28" i="8" l="1"/>
  <c r="F28" i="8" s="1"/>
  <c r="G28" i="8" s="1"/>
  <c r="E18" i="4"/>
  <c r="F18" i="4" s="1"/>
  <c r="G18" i="4" s="1"/>
  <c r="E17" i="3"/>
  <c r="F17" i="3" s="1"/>
  <c r="G17" i="3" s="1"/>
  <c r="E17" i="2"/>
  <c r="F17" i="2" s="1"/>
  <c r="G17" i="2" s="1"/>
  <c r="E29" i="8" l="1"/>
  <c r="F29" i="8" s="1"/>
  <c r="G29" i="8" s="1"/>
  <c r="E19" i="4"/>
  <c r="F19" i="4" s="1"/>
  <c r="G19" i="4" s="1"/>
  <c r="E18" i="3"/>
  <c r="F18" i="3" s="1"/>
  <c r="G18" i="3" s="1"/>
  <c r="E18" i="2"/>
  <c r="F18" i="2" s="1"/>
  <c r="G18" i="2" s="1"/>
  <c r="E30" i="8" l="1"/>
  <c r="F30" i="8" s="1"/>
  <c r="G30" i="8" s="1"/>
  <c r="E20" i="4"/>
  <c r="F20" i="4" s="1"/>
  <c r="G20" i="4" s="1"/>
  <c r="E19" i="3"/>
  <c r="F19" i="3" s="1"/>
  <c r="G19" i="3" s="1"/>
  <c r="E19" i="2"/>
  <c r="F19" i="2" s="1"/>
  <c r="G19" i="2" s="1"/>
  <c r="E31" i="8" l="1"/>
  <c r="F31" i="8" s="1"/>
  <c r="G31" i="8" s="1"/>
  <c r="E21" i="4"/>
  <c r="F21" i="4" s="1"/>
  <c r="G21" i="4" s="1"/>
  <c r="E20" i="3"/>
  <c r="F20" i="3" s="1"/>
  <c r="G20" i="3" s="1"/>
  <c r="E20" i="2"/>
  <c r="F20" i="2" s="1"/>
  <c r="G20" i="2" s="1"/>
  <c r="E32" i="8" l="1"/>
  <c r="F32" i="8" s="1"/>
  <c r="G32" i="8" s="1"/>
  <c r="E22" i="4"/>
  <c r="F22" i="4" s="1"/>
  <c r="G22" i="4" s="1"/>
  <c r="E21" i="3"/>
  <c r="F21" i="3" s="1"/>
  <c r="G21" i="3" s="1"/>
  <c r="E21" i="2"/>
  <c r="F21" i="2" s="1"/>
  <c r="G21" i="2" s="1"/>
  <c r="E33" i="8" l="1"/>
  <c r="F33" i="8" s="1"/>
  <c r="G33" i="8" s="1"/>
  <c r="E23" i="4"/>
  <c r="F23" i="4" s="1"/>
  <c r="G23" i="4" s="1"/>
  <c r="E22" i="3"/>
  <c r="F22" i="3" s="1"/>
  <c r="G22" i="3" s="1"/>
  <c r="E22" i="2"/>
  <c r="F22" i="2" s="1"/>
  <c r="G22" i="2" s="1"/>
  <c r="E34" i="8" l="1"/>
  <c r="F34" i="8" s="1"/>
  <c r="G34" i="8" s="1"/>
  <c r="E24" i="4"/>
  <c r="F24" i="4" s="1"/>
  <c r="G24" i="4" s="1"/>
  <c r="E23" i="3"/>
  <c r="F23" i="3" s="1"/>
  <c r="G23" i="3" s="1"/>
  <c r="E23" i="2"/>
  <c r="F23" i="2" s="1"/>
  <c r="G23" i="2" s="1"/>
  <c r="E35" i="8" l="1"/>
  <c r="F35" i="8" s="1"/>
  <c r="G35" i="8" s="1"/>
  <c r="E25" i="4"/>
  <c r="F25" i="4" s="1"/>
  <c r="G25" i="4" s="1"/>
  <c r="E24" i="3"/>
  <c r="F24" i="3" s="1"/>
  <c r="G24" i="3" s="1"/>
  <c r="E24" i="2"/>
  <c r="F24" i="2" s="1"/>
  <c r="G24" i="2" s="1"/>
  <c r="E36" i="8" l="1"/>
  <c r="F36" i="8" s="1"/>
  <c r="G36" i="8" s="1"/>
  <c r="E26" i="4"/>
  <c r="F26" i="4" s="1"/>
  <c r="G26" i="4" s="1"/>
  <c r="E25" i="3"/>
  <c r="F25" i="3" s="1"/>
  <c r="G25" i="3" s="1"/>
  <c r="E25" i="2"/>
  <c r="F25" i="2" s="1"/>
  <c r="G25" i="2" s="1"/>
  <c r="E37" i="8" l="1"/>
  <c r="F37" i="8" s="1"/>
  <c r="G37" i="8" s="1"/>
  <c r="E27" i="4"/>
  <c r="F27" i="4" s="1"/>
  <c r="G27" i="4" s="1"/>
  <c r="E26" i="3"/>
  <c r="F26" i="3" s="1"/>
  <c r="G26" i="3" s="1"/>
  <c r="E26" i="2"/>
  <c r="F26" i="2" s="1"/>
  <c r="G26" i="2" s="1"/>
  <c r="E38" i="8" l="1"/>
  <c r="F38" i="8" s="1"/>
  <c r="G38" i="8" s="1"/>
  <c r="E28" i="4"/>
  <c r="F28" i="4" s="1"/>
  <c r="G28" i="4" s="1"/>
  <c r="E27" i="3"/>
  <c r="F27" i="3" s="1"/>
  <c r="G27" i="3" s="1"/>
  <c r="E27" i="2"/>
  <c r="F27" i="2" s="1"/>
  <c r="G27" i="2" s="1"/>
  <c r="E39" i="8" l="1"/>
  <c r="E29" i="4"/>
  <c r="F29" i="4" s="1"/>
  <c r="G29" i="4" s="1"/>
  <c r="E28" i="3"/>
  <c r="F28" i="3" s="1"/>
  <c r="G28" i="3" s="1"/>
  <c r="E28" i="2"/>
  <c r="F28" i="2" s="1"/>
  <c r="G28" i="2" s="1"/>
  <c r="F39" i="8" l="1"/>
  <c r="E30" i="4"/>
  <c r="F30" i="4" s="1"/>
  <c r="G30" i="4" s="1"/>
  <c r="E29" i="3"/>
  <c r="F29" i="3" s="1"/>
  <c r="G29" i="3" s="1"/>
  <c r="E29" i="2"/>
  <c r="F29" i="2" s="1"/>
  <c r="G29" i="2" s="1"/>
  <c r="G39" i="8" l="1"/>
  <c r="E31" i="4"/>
  <c r="F31" i="4" s="1"/>
  <c r="G31" i="4" s="1"/>
  <c r="E30" i="3"/>
  <c r="F30" i="3" s="1"/>
  <c r="G30" i="3" s="1"/>
  <c r="E30" i="2"/>
  <c r="F30" i="2" s="1"/>
  <c r="G30" i="2" s="1"/>
  <c r="E40" i="8" l="1"/>
  <c r="F40" i="8" s="1"/>
  <c r="G40" i="8" s="1"/>
  <c r="E41" i="8" s="1"/>
  <c r="F41" i="8" s="1"/>
  <c r="G41" i="8" s="1"/>
  <c r="E42" i="8" s="1"/>
  <c r="F42" i="8" s="1"/>
  <c r="G42" i="8" s="1"/>
  <c r="E32" i="4"/>
  <c r="F32" i="4" s="1"/>
  <c r="G32" i="4" s="1"/>
  <c r="E31" i="3"/>
  <c r="F31" i="3" s="1"/>
  <c r="G31" i="3" s="1"/>
  <c r="E31" i="2"/>
  <c r="F31" i="2" s="1"/>
  <c r="G31" i="2" s="1"/>
  <c r="E43" i="8" l="1"/>
  <c r="F43" i="8" s="1"/>
  <c r="G43" i="8" s="1"/>
  <c r="E44" i="8" s="1"/>
  <c r="F44" i="8" s="1"/>
  <c r="G44" i="8" s="1"/>
  <c r="E45" i="8" s="1"/>
  <c r="F45" i="8" s="1"/>
  <c r="G45" i="8" s="1"/>
  <c r="E46" i="8" s="1"/>
  <c r="F46" i="8" s="1"/>
  <c r="G46" i="8" s="1"/>
  <c r="E47" i="8" s="1"/>
  <c r="F47" i="8" s="1"/>
  <c r="G47" i="8" s="1"/>
  <c r="E33" i="4"/>
  <c r="F33" i="4" s="1"/>
  <c r="G33" i="4" s="1"/>
  <c r="E32" i="3"/>
  <c r="F32" i="3" s="1"/>
  <c r="G32" i="3" s="1"/>
  <c r="E32" i="2"/>
  <c r="F32" i="2" s="1"/>
  <c r="G32" i="2" s="1"/>
  <c r="E48" i="8" l="1"/>
  <c r="F48" i="8" s="1"/>
  <c r="G48" i="8" s="1"/>
  <c r="E49" i="8" s="1"/>
  <c r="F49" i="8" s="1"/>
  <c r="G49" i="8" s="1"/>
  <c r="E34" i="4"/>
  <c r="F34" i="4" s="1"/>
  <c r="G34" i="4" s="1"/>
  <c r="E33" i="3"/>
  <c r="F33" i="3" s="1"/>
  <c r="G33" i="3" s="1"/>
  <c r="E33" i="2"/>
  <c r="F33" i="2" s="1"/>
  <c r="G33" i="2" s="1"/>
  <c r="E50" i="8" l="1"/>
  <c r="F50" i="8" s="1"/>
  <c r="G50" i="8" s="1"/>
  <c r="E51" i="8" s="1"/>
  <c r="F51" i="8" s="1"/>
  <c r="G51" i="8" s="1"/>
  <c r="E52" i="8" s="1"/>
  <c r="F52" i="8" s="1"/>
  <c r="G52" i="8" s="1"/>
  <c r="E53" i="8" s="1"/>
  <c r="F53" i="8" s="1"/>
  <c r="G53" i="8" s="1"/>
  <c r="E54" i="8" s="1"/>
  <c r="F54" i="8" s="1"/>
  <c r="G54" i="8" s="1"/>
  <c r="E55" i="8" s="1"/>
  <c r="F55" i="8" s="1"/>
  <c r="G55" i="8" s="1"/>
  <c r="E35" i="4"/>
  <c r="F35" i="4" s="1"/>
  <c r="G35" i="4" s="1"/>
  <c r="E34" i="3"/>
  <c r="F34" i="3" s="1"/>
  <c r="G34" i="3" s="1"/>
  <c r="E34" i="2"/>
  <c r="F34" i="2" s="1"/>
  <c r="G34" i="2" s="1"/>
  <c r="E56" i="8" l="1"/>
  <c r="F56" i="8" s="1"/>
  <c r="G56" i="8" s="1"/>
  <c r="E57" i="8" s="1"/>
  <c r="F57" i="8" s="1"/>
  <c r="G57" i="8" s="1"/>
  <c r="E58" i="8" s="1"/>
  <c r="F58" i="8" s="1"/>
  <c r="G58" i="8" s="1"/>
  <c r="E36" i="4"/>
  <c r="F36" i="4" s="1"/>
  <c r="G36" i="4" s="1"/>
  <c r="E35" i="3"/>
  <c r="F35" i="3" s="1"/>
  <c r="G35" i="3" s="1"/>
  <c r="E35" i="2"/>
  <c r="F35" i="2" s="1"/>
  <c r="G35" i="2" s="1"/>
  <c r="E59" i="8" l="1"/>
  <c r="F59" i="8" s="1"/>
  <c r="G59" i="8" s="1"/>
  <c r="E60" i="8" s="1"/>
  <c r="F60" i="8" s="1"/>
  <c r="G60" i="8" s="1"/>
  <c r="E61" i="8" s="1"/>
  <c r="F61" i="8" s="1"/>
  <c r="G61" i="8" s="1"/>
  <c r="E62" i="8" s="1"/>
  <c r="F62" i="8" s="1"/>
  <c r="G62" i="8" s="1"/>
  <c r="E63" i="8" s="1"/>
  <c r="E37" i="4"/>
  <c r="F37" i="4" s="1"/>
  <c r="G37" i="4" s="1"/>
  <c r="E36" i="3"/>
  <c r="F36" i="3" s="1"/>
  <c r="G36" i="3" s="1"/>
  <c r="E36" i="2"/>
  <c r="F36" i="2" s="1"/>
  <c r="G36" i="2" s="1"/>
  <c r="F63" i="8" l="1"/>
  <c r="E2" i="8"/>
  <c r="E38" i="4"/>
  <c r="F38" i="4" s="1"/>
  <c r="G38" i="4" s="1"/>
  <c r="E37" i="3"/>
  <c r="F37" i="3" s="1"/>
  <c r="G37" i="3" s="1"/>
  <c r="E37" i="2"/>
  <c r="F37" i="2" s="1"/>
  <c r="G37" i="2" s="1"/>
  <c r="G63" i="8" l="1"/>
  <c r="F2" i="8"/>
  <c r="E39" i="4"/>
  <c r="E38" i="3"/>
  <c r="F38" i="3" s="1"/>
  <c r="G38" i="3" s="1"/>
  <c r="E38" i="2"/>
  <c r="F38" i="2" s="1"/>
  <c r="G38" i="2" s="1"/>
  <c r="F39" i="4" l="1"/>
  <c r="E39" i="3"/>
  <c r="E39" i="2"/>
  <c r="F39" i="2" s="1"/>
  <c r="G39" i="2" s="1"/>
  <c r="G39" i="4" l="1"/>
  <c r="F39" i="3"/>
  <c r="E2" i="3"/>
  <c r="E40" i="2"/>
  <c r="F40" i="2" s="1"/>
  <c r="G40" i="2" s="1"/>
  <c r="E40" i="4" l="1"/>
  <c r="F40" i="4" s="1"/>
  <c r="G40" i="4" s="1"/>
  <c r="E41" i="4" s="1"/>
  <c r="F41" i="4" s="1"/>
  <c r="G41" i="4" s="1"/>
  <c r="E42" i="4" s="1"/>
  <c r="F42" i="4" s="1"/>
  <c r="G42" i="4" s="1"/>
  <c r="E43" i="4" s="1"/>
  <c r="F43" i="4" s="1"/>
  <c r="G43" i="4" s="1"/>
  <c r="F2" i="3"/>
  <c r="G39" i="3"/>
  <c r="E41" i="2"/>
  <c r="F41" i="2" s="1"/>
  <c r="G41" i="2" s="1"/>
  <c r="E44" i="4" l="1"/>
  <c r="F44" i="4" s="1"/>
  <c r="G44" i="4" s="1"/>
  <c r="E45" i="4" s="1"/>
  <c r="F45" i="4" s="1"/>
  <c r="G45" i="4" s="1"/>
  <c r="E46" i="4" s="1"/>
  <c r="F46" i="4" s="1"/>
  <c r="G46" i="4" s="1"/>
  <c r="E42" i="2"/>
  <c r="F42" i="2" s="1"/>
  <c r="G42" i="2" s="1"/>
  <c r="E47" i="4" l="1"/>
  <c r="F47" i="4" s="1"/>
  <c r="G47" i="4" s="1"/>
  <c r="E48" i="4" s="1"/>
  <c r="F48" i="4" s="1"/>
  <c r="G48" i="4" s="1"/>
  <c r="E43" i="2"/>
  <c r="F43" i="2" s="1"/>
  <c r="G43" i="2" s="1"/>
  <c r="E49" i="4" l="1"/>
  <c r="F49" i="4" s="1"/>
  <c r="G49" i="4" s="1"/>
  <c r="E44" i="2"/>
  <c r="F44" i="2" s="1"/>
  <c r="G44" i="2" s="1"/>
  <c r="E50" i="4" l="1"/>
  <c r="F50" i="4" s="1"/>
  <c r="G50" i="4" s="1"/>
  <c r="E45" i="2"/>
  <c r="F45" i="2" s="1"/>
  <c r="G45" i="2" s="1"/>
  <c r="E51" i="4" l="1"/>
  <c r="F51" i="4" s="1"/>
  <c r="G51" i="4" s="1"/>
  <c r="E46" i="2"/>
  <c r="F46" i="2" s="1"/>
  <c r="G46" i="2" s="1"/>
  <c r="E52" i="4" l="1"/>
  <c r="F52" i="4" s="1"/>
  <c r="G52" i="4" s="1"/>
  <c r="E47" i="2"/>
  <c r="F47" i="2" s="1"/>
  <c r="G47" i="2" s="1"/>
  <c r="E53" i="4" l="1"/>
  <c r="F53" i="4" s="1"/>
  <c r="G53" i="4" s="1"/>
  <c r="E54" i="4" s="1"/>
  <c r="F54" i="4" s="1"/>
  <c r="G54" i="4" s="1"/>
  <c r="E48" i="2"/>
  <c r="F48" i="2" s="1"/>
  <c r="G48" i="2" s="1"/>
  <c r="E55" i="4" l="1"/>
  <c r="F55" i="4" s="1"/>
  <c r="G55" i="4" s="1"/>
  <c r="E56" i="4" s="1"/>
  <c r="F56" i="4" s="1"/>
  <c r="G56" i="4" s="1"/>
  <c r="E49" i="2"/>
  <c r="F49" i="2" s="1"/>
  <c r="G49" i="2" s="1"/>
  <c r="E57" i="4" l="1"/>
  <c r="F57" i="4" s="1"/>
  <c r="G57" i="4" s="1"/>
  <c r="E50" i="2"/>
  <c r="F50" i="2" s="1"/>
  <c r="G50" i="2" s="1"/>
  <c r="E58" i="4" l="1"/>
  <c r="F58" i="4" s="1"/>
  <c r="G58" i="4" s="1"/>
  <c r="E59" i="4" s="1"/>
  <c r="F59" i="4" s="1"/>
  <c r="G59" i="4" s="1"/>
  <c r="E60" i="4" s="1"/>
  <c r="F60" i="4" s="1"/>
  <c r="G60" i="4" s="1"/>
  <c r="E51" i="2"/>
  <c r="F51" i="2" s="1"/>
  <c r="G51" i="2" s="1"/>
  <c r="E61" i="4" l="1"/>
  <c r="F61" i="4" s="1"/>
  <c r="G61" i="4" s="1"/>
  <c r="E62" i="4" s="1"/>
  <c r="F62" i="4" s="1"/>
  <c r="G62" i="4" s="1"/>
  <c r="E52" i="2"/>
  <c r="F52" i="2" s="1"/>
  <c r="G52" i="2" s="1"/>
  <c r="E63" i="4" l="1"/>
  <c r="E2" i="4" s="1"/>
  <c r="E53" i="2"/>
  <c r="F53" i="2" s="1"/>
  <c r="G53" i="2" s="1"/>
  <c r="F63" i="4" l="1"/>
  <c r="F2" i="4" s="1"/>
  <c r="E54" i="2"/>
  <c r="F54" i="2" s="1"/>
  <c r="G54" i="2" s="1"/>
  <c r="G63" i="4" l="1"/>
  <c r="E55" i="2"/>
  <c r="F55" i="2" s="1"/>
  <c r="G55" i="2" s="1"/>
  <c r="E56" i="2" l="1"/>
  <c r="F56" i="2" s="1"/>
  <c r="G56" i="2" s="1"/>
  <c r="E57" i="2" l="1"/>
  <c r="F57" i="2" s="1"/>
  <c r="G57" i="2" s="1"/>
  <c r="E58" i="2" l="1"/>
  <c r="F58" i="2" s="1"/>
  <c r="G58" i="2" s="1"/>
  <c r="E59" i="2" l="1"/>
  <c r="F59" i="2" s="1"/>
  <c r="G59" i="2" s="1"/>
  <c r="E60" i="2" l="1"/>
  <c r="F60" i="2" s="1"/>
  <c r="G60" i="2" s="1"/>
  <c r="E61" i="2" l="1"/>
  <c r="F61" i="2" s="1"/>
  <c r="G61" i="2" s="1"/>
  <c r="E62" i="2" l="1"/>
  <c r="F62" i="2" s="1"/>
  <c r="G62" i="2" s="1"/>
  <c r="E63" i="2" l="1"/>
  <c r="F63" i="2" s="1"/>
  <c r="G63" i="2" s="1"/>
  <c r="E64" i="2" l="1"/>
  <c r="F64" i="2" s="1"/>
  <c r="G64" i="2" s="1"/>
  <c r="E65" i="2" l="1"/>
  <c r="F65" i="2" s="1"/>
  <c r="G65" i="2" s="1"/>
  <c r="E66" i="2" l="1"/>
  <c r="F66" i="2" s="1"/>
  <c r="G66" i="2" s="1"/>
  <c r="E67" i="2" l="1"/>
  <c r="F67" i="2" s="1"/>
  <c r="G67" i="2" s="1"/>
  <c r="E68" i="2" l="1"/>
  <c r="F68" i="2" s="1"/>
  <c r="G68" i="2" s="1"/>
  <c r="E69" i="2" l="1"/>
  <c r="F69" i="2" s="1"/>
  <c r="G69" i="2" s="1"/>
  <c r="E70" i="2" l="1"/>
  <c r="F70" i="2" s="1"/>
  <c r="G70" i="2" s="1"/>
  <c r="E71" i="2" l="1"/>
  <c r="F71" i="2" s="1"/>
  <c r="G71" i="2" s="1"/>
  <c r="E72" i="2" l="1"/>
  <c r="F72" i="2" s="1"/>
  <c r="G72" i="2" s="1"/>
  <c r="E73" i="2" l="1"/>
  <c r="F73" i="2" s="1"/>
  <c r="G73" i="2" s="1"/>
  <c r="E74" i="2" l="1"/>
  <c r="F74" i="2" s="1"/>
  <c r="G74" i="2" s="1"/>
  <c r="E75" i="2" l="1"/>
  <c r="F75" i="2" l="1"/>
  <c r="E2" i="2"/>
  <c r="F2" i="2" l="1"/>
  <c r="G75" i="2"/>
</calcChain>
</file>

<file path=xl/sharedStrings.xml><?xml version="1.0" encoding="utf-8"?>
<sst xmlns="http://schemas.openxmlformats.org/spreadsheetml/2006/main" count="216" uniqueCount="105">
  <si>
    <t>Ins #</t>
  </si>
  <si>
    <t>Amount</t>
  </si>
  <si>
    <t>Begin Date</t>
  </si>
  <si>
    <t>Invoice #</t>
  </si>
  <si>
    <t>Financial Amount</t>
  </si>
  <si>
    <t>Capital Component</t>
  </si>
  <si>
    <t>NULL</t>
  </si>
  <si>
    <t>P O/S</t>
  </si>
  <si>
    <t>LA36261/0616</t>
  </si>
  <si>
    <t>LA36261/0716</t>
  </si>
  <si>
    <t>LA36261/0816</t>
  </si>
  <si>
    <t>LA36261/0916</t>
  </si>
  <si>
    <t>LA36261/1016</t>
  </si>
  <si>
    <t>LA36261/1116</t>
  </si>
  <si>
    <t>LA36261/1216</t>
  </si>
  <si>
    <t>LA36261/0117</t>
  </si>
  <si>
    <t>LA36261/0217</t>
  </si>
  <si>
    <t>LA36261/0317</t>
  </si>
  <si>
    <t>LA36261/0417</t>
  </si>
  <si>
    <t>LA36261/0517</t>
  </si>
  <si>
    <t>LA36261/0617</t>
  </si>
  <si>
    <t>LA36261/0717</t>
  </si>
  <si>
    <t>LA36261/0817</t>
  </si>
  <si>
    <t>LA36261/0917</t>
  </si>
  <si>
    <t>LA36261/1017</t>
  </si>
  <si>
    <t>LA36261/1117</t>
  </si>
  <si>
    <t>LA36261/1217</t>
  </si>
  <si>
    <t>LA36261/0118</t>
  </si>
  <si>
    <t>LA36261/0218</t>
  </si>
  <si>
    <t>LA36261/0318</t>
  </si>
  <si>
    <t>LA36261/0418</t>
  </si>
  <si>
    <t>LA36261/0518</t>
  </si>
  <si>
    <t>LA36261/0618</t>
  </si>
  <si>
    <t>2. Set total financial amount = 52336</t>
  </si>
  <si>
    <t>3. Set total Capital Component = 170000</t>
  </si>
  <si>
    <t>1. Set Effective Rate % = x</t>
  </si>
  <si>
    <t>4. Set formula of instalment line's financial amount = Capital Component * x (Effective Rate %) /12 [Rounding to 2 decimal places]</t>
  </si>
  <si>
    <t>5. Set formula of instalment line's capital component = instalment amount - financial amount</t>
  </si>
  <si>
    <t>6. Use goal seek set financial amount = 52336, by changing x (Effective Rate %)</t>
  </si>
  <si>
    <t>Effective Rate % - x</t>
  </si>
  <si>
    <t>pointer for goal seek</t>
  </si>
  <si>
    <t>Outstanding</t>
  </si>
  <si>
    <t>1402/OCA0950</t>
  </si>
  <si>
    <t>1403/OCA0686</t>
  </si>
  <si>
    <t>1404/OCA0036</t>
  </si>
  <si>
    <t>1405/OCA0045</t>
  </si>
  <si>
    <t>1406/OCA0043</t>
  </si>
  <si>
    <t>1407/OCA0016</t>
  </si>
  <si>
    <t>1408/OCA0034</t>
  </si>
  <si>
    <t>1409/OCA0030</t>
  </si>
  <si>
    <t>1410/OCA0029</t>
  </si>
  <si>
    <t>1411/OCA0030</t>
  </si>
  <si>
    <t>1412/OCA0040</t>
  </si>
  <si>
    <t>1501/OCA0024</t>
  </si>
  <si>
    <t>1502/OCA0032</t>
  </si>
  <si>
    <t>1503/OCA0028</t>
  </si>
  <si>
    <t>1504/OCA0024</t>
  </si>
  <si>
    <t>1505/OCA0122</t>
  </si>
  <si>
    <t>1506/OCA0025</t>
  </si>
  <si>
    <t>1507/OCA0022</t>
  </si>
  <si>
    <t>1508/OCA0016</t>
  </si>
  <si>
    <t>1509/OCA0018</t>
  </si>
  <si>
    <t>1510/OCA0017</t>
  </si>
  <si>
    <t>1511/OCA0509</t>
  </si>
  <si>
    <t>1512/OCA0136</t>
  </si>
  <si>
    <t>1601/OCA0693</t>
  </si>
  <si>
    <t>1602/OCA0042</t>
  </si>
  <si>
    <t>1603/OCA0046</t>
  </si>
  <si>
    <t>1604/OCA0031</t>
  </si>
  <si>
    <t>1605/OCA1043</t>
  </si>
  <si>
    <t>1606/OCA0070</t>
  </si>
  <si>
    <t>1607/OCA2420</t>
  </si>
  <si>
    <t>1608/OCA1185</t>
  </si>
  <si>
    <t>1609/OCA0044</t>
  </si>
  <si>
    <t>1610/OCA1122</t>
  </si>
  <si>
    <t>1611/OCA1073</t>
  </si>
  <si>
    <t>1612/OCA1079</t>
  </si>
  <si>
    <t>1701/OCA1009</t>
  </si>
  <si>
    <t>2. Set total financial amount = 120.04</t>
  </si>
  <si>
    <t>3. Set total Capital Component = 1250</t>
  </si>
  <si>
    <t>6. Use goal seek set financial amount = 120.04, by changing x (Effective Rate %)</t>
  </si>
  <si>
    <t>Effective Rate % - x (Goal Seek By Changing Cell</t>
  </si>
  <si>
    <t>Goal Seek Set Cell:</t>
  </si>
  <si>
    <t>Goal Seek Target Value:</t>
  </si>
  <si>
    <t>7. Use Effective Rate % to calculate financial amount in schedule</t>
  </si>
  <si>
    <t>Final Payment</t>
  </si>
  <si>
    <t>(A) Get Temp (Start %) &lt; Target &lt; Temp (End %)</t>
  </si>
  <si>
    <t>Remain if &gt;</t>
  </si>
  <si>
    <t>Remain if &lt;</t>
  </si>
  <si>
    <t>(Start + End)/2</t>
  </si>
  <si>
    <t>Start</t>
  </si>
  <si>
    <t>End</t>
  </si>
  <si>
    <t>Eff Rate %</t>
  </si>
  <si>
    <t>Temp</t>
  </si>
  <si>
    <t>Target</t>
  </si>
  <si>
    <t>&gt; or &lt;</t>
  </si>
  <si>
    <t>Target = 23720</t>
  </si>
  <si>
    <t>1. Set Start = 8%, get Temp = 30341.74 &gt; Target</t>
  </si>
  <si>
    <t>2. Set Start = 9%, get Temp = 35197.03 &gt; Target</t>
  </si>
  <si>
    <t>3. Set Start = 7%, get Temp = 25751.09 &gt; Target</t>
  </si>
  <si>
    <t>4. Set Start = 6%, get Temp = 21411.83 &lt; Target</t>
  </si>
  <si>
    <t>3. Set Start = 6%, End = 7%</t>
  </si>
  <si>
    <t>*Refer to StepUp with FP</t>
  </si>
  <si>
    <t>*Loop until difference of Temp &amp; Target &lt;= 0.01</t>
  </si>
  <si>
    <t>*Note: if period of lease changed, adjust formula for sum of financial charges and capital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</si>
</sst>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\ * #,##0.00_);_(&quot;$&quot;\ * \(#,##0.00\);_(&quot;$&quot;\ * &quot;-&quot;??_);_(@_)"/>
    <numFmt numFmtId="165" formatCode="[$-14809]yyyy\-mm\-dd;@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64" fontId="0" fillId="2" borderId="1" xfId="0" applyNumberFormat="1" applyFill="1" applyBorder="1" applyAlignment="1" applyProtection="1">
      <alignment horizontal="center"/>
      <protection locked="0"/>
    </xf>
    <xf numFmtId="44" fontId="0" fillId="0" borderId="0" xfId="0" applyNumberFormat="1"/>
    <xf numFmtId="165" fontId="0" fillId="0" borderId="0" xfId="0" applyNumberFormat="1"/>
    <xf numFmtId="0" fontId="0" fillId="0" borderId="0" xfId="0" applyAlignment="1">
      <alignment vertical="top"/>
    </xf>
    <xf numFmtId="164" fontId="0" fillId="2" borderId="1" xfId="0" applyNumberFormat="1" applyFill="1" applyBorder="1" applyAlignment="1" applyProtection="1">
      <alignment horizontal="center" vertical="top"/>
      <protection locked="0"/>
    </xf>
    <xf numFmtId="44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10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3" fillId="0" borderId="0" xfId="0" applyFont="1" applyAlignment="1">
      <alignment vertical="top"/>
    </xf>
    <xf numFmtId="10" fontId="0" fillId="3" borderId="0" xfId="0" applyNumberFormat="1" applyFill="1" applyAlignment="1">
      <alignment vertical="top"/>
    </xf>
    <xf numFmtId="44" fontId="0" fillId="3" borderId="0" xfId="0" applyNumberFormat="1" applyFill="1" applyAlignment="1">
      <alignment vertical="top"/>
    </xf>
    <xf numFmtId="44" fontId="0" fillId="3" borderId="0" xfId="0" applyNumberFormat="1" applyFill="1"/>
    <xf numFmtId="10" fontId="0" fillId="3" borderId="0" xfId="0" applyNumberFormat="1" applyFill="1"/>
    <xf numFmtId="0" fontId="2" fillId="0" borderId="0" xfId="0" applyFont="1"/>
    <xf numFmtId="0" fontId="0" fillId="3" borderId="0" xfId="0" applyFill="1"/>
    <xf numFmtId="0" fontId="0" fillId="4" borderId="0" xfId="0" applyFill="1"/>
    <xf numFmtId="0" fontId="4" fillId="0" borderId="0" xfId="0" applyFont="1"/>
    <xf numFmtId="0" fontId="3" fillId="0" borderId="0" xfId="0" applyFont="1"/>
    <xf numFmtId="0" fontId="3" fillId="4" borderId="0" xfId="0" applyFont="1" applyFill="1"/>
    <xf numFmtId="0" fontId="0" fillId="0" borderId="0" xfId="0" applyFill="1"/>
    <xf numFmtId="0" fontId="0" fillId="5" borderId="0" xfId="0" applyFill="1"/>
    <xf numFmtId="0" fontId="4" fillId="0" borderId="0" xfId="0" applyFont="1" applyAlignment="1">
      <alignment vertical="top"/>
    </xf>
  </cellXfs>
  <cellStyles count="2">
    <cellStyle name="Normal" xfId="0" builtinId="0"/>
    <cellStyle name="Percent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workbookViewId="0">
      <selection activeCell="I21" sqref="I21"/>
    </sheetView>
  </sheetViews>
  <sheetFormatPr defaultRowHeight="15" x14ac:dyDescent="0.25"/>
  <cols>
    <col min="1" max="2" width="9.140625" style="4"/>
    <col min="3" max="3" width="10.5703125" style="4" bestFit="1" customWidth="1"/>
    <col min="4" max="4" width="22.28515625" style="4" bestFit="1" customWidth="1"/>
    <col min="5" max="5" width="18" style="4" customWidth="1"/>
    <col min="6" max="6" width="18.28515625" style="4" bestFit="1" customWidth="1"/>
    <col min="7" max="7" width="12.7109375" style="4" customWidth="1"/>
    <col min="8" max="8" width="9.140625" style="4"/>
    <col min="9" max="9" width="21.42578125" style="4" customWidth="1"/>
    <col min="10" max="10" width="60.140625" style="4" bestFit="1" customWidth="1"/>
    <col min="11" max="16384" width="9.140625" style="4"/>
  </cols>
  <sheetData>
    <row r="1" spans="1:9" x14ac:dyDescent="0.25">
      <c r="D1" s="15" t="s">
        <v>83</v>
      </c>
      <c r="E1" s="4">
        <v>52336</v>
      </c>
      <c r="F1" s="4">
        <v>170000</v>
      </c>
      <c r="I1" s="5">
        <v>170000</v>
      </c>
    </row>
    <row r="2" spans="1:9" x14ac:dyDescent="0.25">
      <c r="D2" s="15" t="s">
        <v>82</v>
      </c>
      <c r="E2" s="12">
        <f>ROUND(SUM(E4:E75),2)</f>
        <v>52336.01</v>
      </c>
      <c r="F2" s="6">
        <f>SUM(F4:F75)</f>
        <v>169999.99000000002</v>
      </c>
    </row>
    <row r="3" spans="1:9" x14ac:dyDescent="0.25">
      <c r="A3" s="4" t="s">
        <v>0</v>
      </c>
      <c r="B3" s="4" t="s">
        <v>1</v>
      </c>
      <c r="C3" s="7" t="s">
        <v>2</v>
      </c>
      <c r="D3" s="4" t="s">
        <v>3</v>
      </c>
      <c r="E3" s="4" t="s">
        <v>4</v>
      </c>
      <c r="F3" s="4" t="s">
        <v>5</v>
      </c>
      <c r="G3" s="4" t="s">
        <v>7</v>
      </c>
    </row>
    <row r="4" spans="1:9" x14ac:dyDescent="0.25">
      <c r="A4" s="4">
        <v>1</v>
      </c>
      <c r="B4" s="4">
        <v>1388</v>
      </c>
      <c r="C4" s="7">
        <v>42541</v>
      </c>
      <c r="D4" s="4" t="s">
        <v>8</v>
      </c>
      <c r="E4" s="6">
        <f>ROUND(I1*$I$9/12,2)</f>
        <v>1008.03</v>
      </c>
      <c r="F4" s="6">
        <f>ROUND(B4-E4,2)</f>
        <v>379.97</v>
      </c>
      <c r="G4" s="6">
        <f>ROUND(I1-F4,2)</f>
        <v>169620.03</v>
      </c>
    </row>
    <row r="5" spans="1:9" x14ac:dyDescent="0.25">
      <c r="A5" s="4">
        <v>2</v>
      </c>
      <c r="B5" s="4">
        <v>1388</v>
      </c>
      <c r="C5" s="7">
        <v>42571</v>
      </c>
      <c r="D5" s="4" t="s">
        <v>9</v>
      </c>
      <c r="E5" s="6">
        <f>ROUND(G4*$I$9/12,2)</f>
        <v>1005.78</v>
      </c>
      <c r="F5" s="6">
        <f>ROUND(B5-E5,2)</f>
        <v>382.22</v>
      </c>
      <c r="G5" s="6">
        <f>ROUND(G4-F5,2)</f>
        <v>169237.81</v>
      </c>
    </row>
    <row r="6" spans="1:9" x14ac:dyDescent="0.25">
      <c r="A6" s="4">
        <v>3</v>
      </c>
      <c r="B6" s="4">
        <v>1388</v>
      </c>
      <c r="C6" s="7">
        <v>42602</v>
      </c>
      <c r="D6" s="4" t="s">
        <v>10</v>
      </c>
      <c r="E6" s="6">
        <f t="shared" ref="E6:E69" si="0">ROUND(G5*$I$9/12,2)</f>
        <v>1003.51</v>
      </c>
      <c r="F6" s="6">
        <f t="shared" ref="F6:F69" si="1">ROUND(B6-E6,2)</f>
        <v>384.49</v>
      </c>
      <c r="G6" s="6">
        <f t="shared" ref="G6:G69" si="2">ROUND(G5-F6,2)</f>
        <v>168853.32</v>
      </c>
    </row>
    <row r="7" spans="1:9" x14ac:dyDescent="0.25">
      <c r="A7" s="4">
        <v>4</v>
      </c>
      <c r="B7" s="4">
        <v>1388</v>
      </c>
      <c r="C7" s="7">
        <v>42633</v>
      </c>
      <c r="D7" s="4" t="s">
        <v>11</v>
      </c>
      <c r="E7" s="6">
        <f t="shared" si="0"/>
        <v>1001.23</v>
      </c>
      <c r="F7" s="6">
        <f t="shared" si="1"/>
        <v>386.77</v>
      </c>
      <c r="G7" s="6">
        <f t="shared" si="2"/>
        <v>168466.55</v>
      </c>
    </row>
    <row r="8" spans="1:9" x14ac:dyDescent="0.25">
      <c r="A8" s="4">
        <v>5</v>
      </c>
      <c r="B8" s="4">
        <v>1388</v>
      </c>
      <c r="C8" s="7">
        <v>42663</v>
      </c>
      <c r="D8" s="4" t="s">
        <v>12</v>
      </c>
      <c r="E8" s="6">
        <f t="shared" si="0"/>
        <v>998.94</v>
      </c>
      <c r="F8" s="6">
        <f t="shared" si="1"/>
        <v>389.06</v>
      </c>
      <c r="G8" s="6">
        <f t="shared" si="2"/>
        <v>168077.49</v>
      </c>
      <c r="I8" s="10" t="s">
        <v>39</v>
      </c>
    </row>
    <row r="9" spans="1:9" x14ac:dyDescent="0.25">
      <c r="A9" s="4">
        <v>6</v>
      </c>
      <c r="B9" s="4">
        <v>1388</v>
      </c>
      <c r="C9" s="7">
        <v>42694</v>
      </c>
      <c r="D9" s="4" t="s">
        <v>13</v>
      </c>
      <c r="E9" s="6">
        <f t="shared" si="0"/>
        <v>996.63</v>
      </c>
      <c r="F9" s="6">
        <f t="shared" si="1"/>
        <v>391.37</v>
      </c>
      <c r="G9" s="6">
        <f t="shared" si="2"/>
        <v>167686.12</v>
      </c>
      <c r="I9" s="8">
        <v>7.1155094421179385E-2</v>
      </c>
    </row>
    <row r="10" spans="1:9" x14ac:dyDescent="0.25">
      <c r="A10" s="4">
        <v>7</v>
      </c>
      <c r="B10" s="4">
        <v>1388</v>
      </c>
      <c r="C10" s="7">
        <v>42724</v>
      </c>
      <c r="D10" s="4" t="s">
        <v>14</v>
      </c>
      <c r="E10" s="6">
        <f t="shared" si="0"/>
        <v>994.31</v>
      </c>
      <c r="F10" s="6">
        <f t="shared" si="1"/>
        <v>393.69</v>
      </c>
      <c r="G10" s="6">
        <f t="shared" si="2"/>
        <v>167292.43</v>
      </c>
      <c r="I10" s="11" t="s">
        <v>40</v>
      </c>
    </row>
    <row r="11" spans="1:9" x14ac:dyDescent="0.25">
      <c r="A11" s="4">
        <v>8</v>
      </c>
      <c r="B11" s="4">
        <v>1388</v>
      </c>
      <c r="C11" s="7">
        <v>42755</v>
      </c>
      <c r="D11" s="4" t="s">
        <v>15</v>
      </c>
      <c r="E11" s="6">
        <f t="shared" si="0"/>
        <v>991.98</v>
      </c>
      <c r="F11" s="6">
        <f t="shared" si="1"/>
        <v>396.02</v>
      </c>
      <c r="G11" s="6">
        <f t="shared" si="2"/>
        <v>166896.41</v>
      </c>
    </row>
    <row r="12" spans="1:9" x14ac:dyDescent="0.25">
      <c r="A12" s="4">
        <v>9</v>
      </c>
      <c r="B12" s="4">
        <v>1388</v>
      </c>
      <c r="C12" s="7">
        <v>42786</v>
      </c>
      <c r="D12" s="4" t="s">
        <v>16</v>
      </c>
      <c r="E12" s="6">
        <f t="shared" si="0"/>
        <v>989.63</v>
      </c>
      <c r="F12" s="6">
        <f t="shared" si="1"/>
        <v>398.37</v>
      </c>
      <c r="G12" s="6">
        <f t="shared" si="2"/>
        <v>166498.04</v>
      </c>
    </row>
    <row r="13" spans="1:9" x14ac:dyDescent="0.25">
      <c r="A13" s="4">
        <v>10</v>
      </c>
      <c r="B13" s="4">
        <v>1388</v>
      </c>
      <c r="C13" s="7">
        <v>42814</v>
      </c>
      <c r="D13" s="4" t="s">
        <v>17</v>
      </c>
      <c r="E13" s="6">
        <f t="shared" si="0"/>
        <v>987.27</v>
      </c>
      <c r="F13" s="6">
        <f t="shared" si="1"/>
        <v>400.73</v>
      </c>
      <c r="G13" s="6">
        <f t="shared" si="2"/>
        <v>166097.31</v>
      </c>
      <c r="I13" s="4" t="s">
        <v>35</v>
      </c>
    </row>
    <row r="14" spans="1:9" x14ac:dyDescent="0.25">
      <c r="A14" s="4">
        <v>11</v>
      </c>
      <c r="B14" s="4">
        <v>1388</v>
      </c>
      <c r="C14" s="7">
        <v>42845</v>
      </c>
      <c r="D14" s="4" t="s">
        <v>18</v>
      </c>
      <c r="E14" s="6">
        <f t="shared" si="0"/>
        <v>984.89</v>
      </c>
      <c r="F14" s="6">
        <f t="shared" si="1"/>
        <v>403.11</v>
      </c>
      <c r="G14" s="6">
        <f t="shared" si="2"/>
        <v>165694.20000000001</v>
      </c>
      <c r="I14" s="4" t="s">
        <v>33</v>
      </c>
    </row>
    <row r="15" spans="1:9" x14ac:dyDescent="0.25">
      <c r="A15" s="4">
        <v>12</v>
      </c>
      <c r="B15" s="4">
        <v>1388</v>
      </c>
      <c r="C15" s="7">
        <v>42875</v>
      </c>
      <c r="D15" s="4" t="s">
        <v>19</v>
      </c>
      <c r="E15" s="6">
        <f t="shared" si="0"/>
        <v>982.5</v>
      </c>
      <c r="F15" s="6">
        <f t="shared" si="1"/>
        <v>405.5</v>
      </c>
      <c r="G15" s="6">
        <f t="shared" si="2"/>
        <v>165288.70000000001</v>
      </c>
      <c r="I15" s="4" t="s">
        <v>34</v>
      </c>
    </row>
    <row r="16" spans="1:9" x14ac:dyDescent="0.25">
      <c r="A16" s="4">
        <v>13</v>
      </c>
      <c r="B16" s="4">
        <v>1388</v>
      </c>
      <c r="C16" s="7">
        <v>42906</v>
      </c>
      <c r="D16" s="4" t="s">
        <v>20</v>
      </c>
      <c r="E16" s="6">
        <f t="shared" si="0"/>
        <v>980.09</v>
      </c>
      <c r="F16" s="6">
        <f t="shared" si="1"/>
        <v>407.91</v>
      </c>
      <c r="G16" s="6">
        <f t="shared" si="2"/>
        <v>164880.79</v>
      </c>
      <c r="I16" s="4" t="s">
        <v>36</v>
      </c>
    </row>
    <row r="17" spans="1:10" x14ac:dyDescent="0.25">
      <c r="A17" s="4">
        <v>14</v>
      </c>
      <c r="B17" s="4">
        <v>1388</v>
      </c>
      <c r="C17" s="7">
        <v>42936</v>
      </c>
      <c r="D17" s="4" t="s">
        <v>21</v>
      </c>
      <c r="E17" s="6">
        <f t="shared" si="0"/>
        <v>977.68</v>
      </c>
      <c r="F17" s="6">
        <f t="shared" si="1"/>
        <v>410.32</v>
      </c>
      <c r="G17" s="6">
        <f t="shared" si="2"/>
        <v>164470.47</v>
      </c>
      <c r="I17" s="4" t="s">
        <v>37</v>
      </c>
    </row>
    <row r="18" spans="1:10" x14ac:dyDescent="0.25">
      <c r="A18" s="4">
        <v>15</v>
      </c>
      <c r="B18" s="4">
        <v>1388</v>
      </c>
      <c r="C18" s="7">
        <v>42967</v>
      </c>
      <c r="D18" s="4" t="s">
        <v>22</v>
      </c>
      <c r="E18" s="6">
        <f t="shared" si="0"/>
        <v>975.24</v>
      </c>
      <c r="F18" s="6">
        <f t="shared" si="1"/>
        <v>412.76</v>
      </c>
      <c r="G18" s="6">
        <f t="shared" si="2"/>
        <v>164057.71</v>
      </c>
      <c r="I18" s="4" t="s">
        <v>38</v>
      </c>
      <c r="J18" s="9"/>
    </row>
    <row r="19" spans="1:10" x14ac:dyDescent="0.25">
      <c r="A19" s="4">
        <v>16</v>
      </c>
      <c r="B19" s="4">
        <v>1388</v>
      </c>
      <c r="C19" s="7">
        <v>42998</v>
      </c>
      <c r="D19" s="4" t="s">
        <v>23</v>
      </c>
      <c r="E19" s="6">
        <f t="shared" si="0"/>
        <v>972.8</v>
      </c>
      <c r="F19" s="6">
        <f t="shared" si="1"/>
        <v>415.2</v>
      </c>
      <c r="G19" s="6">
        <f t="shared" si="2"/>
        <v>163642.51</v>
      </c>
      <c r="I19" s="4" t="s">
        <v>84</v>
      </c>
      <c r="J19" s="9"/>
    </row>
    <row r="20" spans="1:10" x14ac:dyDescent="0.25">
      <c r="A20" s="4">
        <v>17</v>
      </c>
      <c r="B20" s="4">
        <v>1388</v>
      </c>
      <c r="C20" s="7">
        <v>43028</v>
      </c>
      <c r="D20" s="4" t="s">
        <v>24</v>
      </c>
      <c r="E20" s="6">
        <f t="shared" si="0"/>
        <v>970.33</v>
      </c>
      <c r="F20" s="6">
        <f t="shared" si="1"/>
        <v>417.67</v>
      </c>
      <c r="G20" s="6">
        <f t="shared" si="2"/>
        <v>163224.84</v>
      </c>
      <c r="J20" s="9"/>
    </row>
    <row r="21" spans="1:10" x14ac:dyDescent="0.25">
      <c r="A21" s="4">
        <v>18</v>
      </c>
      <c r="B21" s="4">
        <v>1388</v>
      </c>
      <c r="C21" s="7">
        <v>43059</v>
      </c>
      <c r="D21" s="4" t="s">
        <v>25</v>
      </c>
      <c r="E21" s="6">
        <f t="shared" si="0"/>
        <v>967.86</v>
      </c>
      <c r="F21" s="6">
        <f t="shared" si="1"/>
        <v>420.14</v>
      </c>
      <c r="G21" s="6">
        <f t="shared" si="2"/>
        <v>162804.70000000001</v>
      </c>
      <c r="I21" s="23" t="s">
        <v>104</v>
      </c>
    </row>
    <row r="22" spans="1:10" x14ac:dyDescent="0.25">
      <c r="A22" s="4">
        <v>19</v>
      </c>
      <c r="B22" s="4">
        <v>1388</v>
      </c>
      <c r="C22" s="7">
        <v>43089</v>
      </c>
      <c r="D22" s="4" t="s">
        <v>26</v>
      </c>
      <c r="E22" s="6">
        <f t="shared" si="0"/>
        <v>965.37</v>
      </c>
      <c r="F22" s="6">
        <f t="shared" si="1"/>
        <v>422.63</v>
      </c>
      <c r="G22" s="6">
        <f t="shared" si="2"/>
        <v>162382.07</v>
      </c>
    </row>
    <row r="23" spans="1:10" x14ac:dyDescent="0.25">
      <c r="A23" s="4">
        <v>20</v>
      </c>
      <c r="B23" s="4">
        <v>1388</v>
      </c>
      <c r="C23" s="7">
        <v>43120</v>
      </c>
      <c r="D23" s="4" t="s">
        <v>27</v>
      </c>
      <c r="E23" s="6">
        <f t="shared" si="0"/>
        <v>962.86</v>
      </c>
      <c r="F23" s="6">
        <f t="shared" si="1"/>
        <v>425.14</v>
      </c>
      <c r="G23" s="6">
        <f t="shared" si="2"/>
        <v>161956.93</v>
      </c>
    </row>
    <row r="24" spans="1:10" x14ac:dyDescent="0.25">
      <c r="A24" s="4">
        <v>21</v>
      </c>
      <c r="B24" s="4">
        <v>1388</v>
      </c>
      <c r="C24" s="7">
        <v>43151</v>
      </c>
      <c r="D24" s="4" t="s">
        <v>28</v>
      </c>
      <c r="E24" s="6">
        <f t="shared" si="0"/>
        <v>960.34</v>
      </c>
      <c r="F24" s="6">
        <f t="shared" si="1"/>
        <v>427.66</v>
      </c>
      <c r="G24" s="6">
        <f t="shared" si="2"/>
        <v>161529.26999999999</v>
      </c>
    </row>
    <row r="25" spans="1:10" x14ac:dyDescent="0.25">
      <c r="A25" s="4">
        <v>22</v>
      </c>
      <c r="B25" s="4">
        <v>1388</v>
      </c>
      <c r="C25" s="7">
        <v>43179</v>
      </c>
      <c r="D25" s="4" t="s">
        <v>29</v>
      </c>
      <c r="E25" s="6">
        <f t="shared" si="0"/>
        <v>957.8</v>
      </c>
      <c r="F25" s="6">
        <f t="shared" si="1"/>
        <v>430.2</v>
      </c>
      <c r="G25" s="6">
        <f t="shared" si="2"/>
        <v>161099.07</v>
      </c>
    </row>
    <row r="26" spans="1:10" x14ac:dyDescent="0.25">
      <c r="A26" s="4">
        <v>23</v>
      </c>
      <c r="B26" s="4">
        <v>1388</v>
      </c>
      <c r="C26" s="7">
        <v>43210</v>
      </c>
      <c r="D26" s="4" t="s">
        <v>30</v>
      </c>
      <c r="E26" s="6">
        <f t="shared" si="0"/>
        <v>955.25</v>
      </c>
      <c r="F26" s="6">
        <f t="shared" si="1"/>
        <v>432.75</v>
      </c>
      <c r="G26" s="6">
        <f t="shared" si="2"/>
        <v>160666.32</v>
      </c>
    </row>
    <row r="27" spans="1:10" x14ac:dyDescent="0.25">
      <c r="A27" s="4">
        <v>24</v>
      </c>
      <c r="B27" s="4">
        <v>1388</v>
      </c>
      <c r="C27" s="7">
        <v>43240</v>
      </c>
      <c r="D27" s="4" t="s">
        <v>31</v>
      </c>
      <c r="E27" s="6">
        <f t="shared" si="0"/>
        <v>952.69</v>
      </c>
      <c r="F27" s="6">
        <f t="shared" si="1"/>
        <v>435.31</v>
      </c>
      <c r="G27" s="6">
        <f t="shared" si="2"/>
        <v>160231.01</v>
      </c>
    </row>
    <row r="28" spans="1:10" x14ac:dyDescent="0.25">
      <c r="A28" s="4">
        <v>25</v>
      </c>
      <c r="B28" s="4">
        <v>1388</v>
      </c>
      <c r="C28" s="7">
        <v>43271</v>
      </c>
      <c r="D28" s="4" t="s">
        <v>32</v>
      </c>
      <c r="E28" s="6">
        <f t="shared" si="0"/>
        <v>950.1</v>
      </c>
      <c r="F28" s="6">
        <f t="shared" si="1"/>
        <v>437.9</v>
      </c>
      <c r="G28" s="6">
        <f t="shared" si="2"/>
        <v>159793.10999999999</v>
      </c>
    </row>
    <row r="29" spans="1:10" x14ac:dyDescent="0.25">
      <c r="A29" s="4">
        <v>26</v>
      </c>
      <c r="B29" s="4">
        <v>1388</v>
      </c>
      <c r="C29" s="7">
        <v>43301</v>
      </c>
      <c r="D29" s="4" t="s">
        <v>6</v>
      </c>
      <c r="E29" s="6">
        <f t="shared" si="0"/>
        <v>947.51</v>
      </c>
      <c r="F29" s="6">
        <f t="shared" si="1"/>
        <v>440.49</v>
      </c>
      <c r="G29" s="6">
        <f t="shared" si="2"/>
        <v>159352.62</v>
      </c>
    </row>
    <row r="30" spans="1:10" x14ac:dyDescent="0.25">
      <c r="A30" s="4">
        <v>27</v>
      </c>
      <c r="B30" s="4">
        <v>1388</v>
      </c>
      <c r="C30" s="7">
        <v>43332</v>
      </c>
      <c r="D30" s="4" t="s">
        <v>6</v>
      </c>
      <c r="E30" s="6">
        <f t="shared" si="0"/>
        <v>944.9</v>
      </c>
      <c r="F30" s="6">
        <f t="shared" si="1"/>
        <v>443.1</v>
      </c>
      <c r="G30" s="6">
        <f t="shared" si="2"/>
        <v>158909.51999999999</v>
      </c>
    </row>
    <row r="31" spans="1:10" x14ac:dyDescent="0.25">
      <c r="A31" s="4">
        <v>28</v>
      </c>
      <c r="B31" s="4">
        <v>1388</v>
      </c>
      <c r="C31" s="7">
        <v>43363</v>
      </c>
      <c r="D31" s="4" t="s">
        <v>6</v>
      </c>
      <c r="E31" s="6">
        <f t="shared" si="0"/>
        <v>942.27</v>
      </c>
      <c r="F31" s="6">
        <f t="shared" si="1"/>
        <v>445.73</v>
      </c>
      <c r="G31" s="6">
        <f t="shared" si="2"/>
        <v>158463.79</v>
      </c>
    </row>
    <row r="32" spans="1:10" x14ac:dyDescent="0.25">
      <c r="A32" s="4">
        <v>29</v>
      </c>
      <c r="B32" s="4">
        <v>1388</v>
      </c>
      <c r="C32" s="7">
        <v>43393</v>
      </c>
      <c r="D32" s="4" t="s">
        <v>6</v>
      </c>
      <c r="E32" s="6">
        <f t="shared" si="0"/>
        <v>939.63</v>
      </c>
      <c r="F32" s="6">
        <f t="shared" si="1"/>
        <v>448.37</v>
      </c>
      <c r="G32" s="6">
        <f t="shared" si="2"/>
        <v>158015.42000000001</v>
      </c>
    </row>
    <row r="33" spans="1:7" x14ac:dyDescent="0.25">
      <c r="A33" s="4">
        <v>30</v>
      </c>
      <c r="B33" s="4">
        <v>1388</v>
      </c>
      <c r="C33" s="7">
        <v>43424</v>
      </c>
      <c r="D33" s="4" t="s">
        <v>6</v>
      </c>
      <c r="E33" s="6">
        <f t="shared" si="0"/>
        <v>936.97</v>
      </c>
      <c r="F33" s="6">
        <f t="shared" si="1"/>
        <v>451.03</v>
      </c>
      <c r="G33" s="6">
        <f t="shared" si="2"/>
        <v>157564.39000000001</v>
      </c>
    </row>
    <row r="34" spans="1:7" x14ac:dyDescent="0.25">
      <c r="A34" s="4">
        <v>31</v>
      </c>
      <c r="B34" s="4">
        <v>1388</v>
      </c>
      <c r="C34" s="7">
        <v>43454</v>
      </c>
      <c r="D34" s="4" t="s">
        <v>6</v>
      </c>
      <c r="E34" s="6">
        <f t="shared" si="0"/>
        <v>934.29</v>
      </c>
      <c r="F34" s="6">
        <f t="shared" si="1"/>
        <v>453.71</v>
      </c>
      <c r="G34" s="6">
        <f t="shared" si="2"/>
        <v>157110.68</v>
      </c>
    </row>
    <row r="35" spans="1:7" x14ac:dyDescent="0.25">
      <c r="A35" s="4">
        <v>32</v>
      </c>
      <c r="B35" s="4">
        <v>1388</v>
      </c>
      <c r="C35" s="7">
        <v>43485</v>
      </c>
      <c r="D35" s="4" t="s">
        <v>6</v>
      </c>
      <c r="E35" s="6">
        <f t="shared" si="0"/>
        <v>931.6</v>
      </c>
      <c r="F35" s="6">
        <f t="shared" si="1"/>
        <v>456.4</v>
      </c>
      <c r="G35" s="6">
        <f t="shared" si="2"/>
        <v>156654.28</v>
      </c>
    </row>
    <row r="36" spans="1:7" x14ac:dyDescent="0.25">
      <c r="A36" s="4">
        <v>33</v>
      </c>
      <c r="B36" s="4">
        <v>1388</v>
      </c>
      <c r="C36" s="7">
        <v>43516</v>
      </c>
      <c r="D36" s="4" t="s">
        <v>6</v>
      </c>
      <c r="E36" s="6">
        <f t="shared" si="0"/>
        <v>928.9</v>
      </c>
      <c r="F36" s="6">
        <f t="shared" si="1"/>
        <v>459.1</v>
      </c>
      <c r="G36" s="6">
        <f t="shared" si="2"/>
        <v>156195.18</v>
      </c>
    </row>
    <row r="37" spans="1:7" x14ac:dyDescent="0.25">
      <c r="A37" s="4">
        <v>34</v>
      </c>
      <c r="B37" s="4">
        <v>1388</v>
      </c>
      <c r="C37" s="7">
        <v>43544</v>
      </c>
      <c r="D37" s="4" t="s">
        <v>6</v>
      </c>
      <c r="E37" s="6">
        <f t="shared" si="0"/>
        <v>926.17</v>
      </c>
      <c r="F37" s="6">
        <f t="shared" si="1"/>
        <v>461.83</v>
      </c>
      <c r="G37" s="6">
        <f t="shared" si="2"/>
        <v>155733.35</v>
      </c>
    </row>
    <row r="38" spans="1:7" x14ac:dyDescent="0.25">
      <c r="A38" s="4">
        <v>35</v>
      </c>
      <c r="B38" s="4">
        <v>1388</v>
      </c>
      <c r="C38" s="7">
        <v>43575</v>
      </c>
      <c r="D38" s="4" t="s">
        <v>6</v>
      </c>
      <c r="E38" s="6">
        <f t="shared" si="0"/>
        <v>923.44</v>
      </c>
      <c r="F38" s="6">
        <f t="shared" si="1"/>
        <v>464.56</v>
      </c>
      <c r="G38" s="6">
        <f t="shared" si="2"/>
        <v>155268.79</v>
      </c>
    </row>
    <row r="39" spans="1:7" x14ac:dyDescent="0.25">
      <c r="A39" s="4">
        <v>36</v>
      </c>
      <c r="B39" s="4">
        <v>1388</v>
      </c>
      <c r="C39" s="7">
        <v>43605</v>
      </c>
      <c r="D39" s="4" t="s">
        <v>6</v>
      </c>
      <c r="E39" s="6">
        <f t="shared" si="0"/>
        <v>920.68</v>
      </c>
      <c r="F39" s="6">
        <f t="shared" si="1"/>
        <v>467.32</v>
      </c>
      <c r="G39" s="6">
        <f t="shared" si="2"/>
        <v>154801.47</v>
      </c>
    </row>
    <row r="40" spans="1:7" x14ac:dyDescent="0.25">
      <c r="A40" s="4">
        <v>37</v>
      </c>
      <c r="B40" s="4">
        <v>4788</v>
      </c>
      <c r="C40" s="7">
        <v>43636</v>
      </c>
      <c r="D40" s="4" t="s">
        <v>6</v>
      </c>
      <c r="E40" s="6">
        <f t="shared" si="0"/>
        <v>917.91</v>
      </c>
      <c r="F40" s="6">
        <f t="shared" si="1"/>
        <v>3870.09</v>
      </c>
      <c r="G40" s="6">
        <f t="shared" si="2"/>
        <v>150931.38</v>
      </c>
    </row>
    <row r="41" spans="1:7" x14ac:dyDescent="0.25">
      <c r="A41" s="4">
        <v>38</v>
      </c>
      <c r="B41" s="4">
        <v>4788</v>
      </c>
      <c r="C41" s="7">
        <v>43666</v>
      </c>
      <c r="D41" s="4" t="s">
        <v>6</v>
      </c>
      <c r="E41" s="6">
        <f t="shared" si="0"/>
        <v>894.96</v>
      </c>
      <c r="F41" s="6">
        <f t="shared" si="1"/>
        <v>3893.04</v>
      </c>
      <c r="G41" s="6">
        <f t="shared" si="2"/>
        <v>147038.34</v>
      </c>
    </row>
    <row r="42" spans="1:7" x14ac:dyDescent="0.25">
      <c r="A42" s="4">
        <v>39</v>
      </c>
      <c r="B42" s="4">
        <v>4788</v>
      </c>
      <c r="C42" s="7">
        <v>43697</v>
      </c>
      <c r="D42" s="4" t="s">
        <v>6</v>
      </c>
      <c r="E42" s="6">
        <f t="shared" si="0"/>
        <v>871.88</v>
      </c>
      <c r="F42" s="6">
        <f t="shared" si="1"/>
        <v>3916.12</v>
      </c>
      <c r="G42" s="6">
        <f t="shared" si="2"/>
        <v>143122.22</v>
      </c>
    </row>
    <row r="43" spans="1:7" x14ac:dyDescent="0.25">
      <c r="A43" s="4">
        <v>40</v>
      </c>
      <c r="B43" s="4">
        <v>4788</v>
      </c>
      <c r="C43" s="7">
        <v>43728</v>
      </c>
      <c r="D43" s="4" t="s">
        <v>6</v>
      </c>
      <c r="E43" s="6">
        <f t="shared" si="0"/>
        <v>848.66</v>
      </c>
      <c r="F43" s="6">
        <f t="shared" si="1"/>
        <v>3939.34</v>
      </c>
      <c r="G43" s="6">
        <f t="shared" si="2"/>
        <v>139182.88</v>
      </c>
    </row>
    <row r="44" spans="1:7" x14ac:dyDescent="0.25">
      <c r="A44" s="4">
        <v>41</v>
      </c>
      <c r="B44" s="4">
        <v>4788</v>
      </c>
      <c r="C44" s="7">
        <v>43758</v>
      </c>
      <c r="D44" s="4" t="s">
        <v>6</v>
      </c>
      <c r="E44" s="6">
        <f t="shared" si="0"/>
        <v>825.3</v>
      </c>
      <c r="F44" s="6">
        <f t="shared" si="1"/>
        <v>3962.7</v>
      </c>
      <c r="G44" s="6">
        <f t="shared" si="2"/>
        <v>135220.18</v>
      </c>
    </row>
    <row r="45" spans="1:7" x14ac:dyDescent="0.25">
      <c r="A45" s="4">
        <v>42</v>
      </c>
      <c r="B45" s="4">
        <v>4788</v>
      </c>
      <c r="C45" s="7">
        <v>43789</v>
      </c>
      <c r="D45" s="4" t="s">
        <v>6</v>
      </c>
      <c r="E45" s="6">
        <f t="shared" si="0"/>
        <v>801.8</v>
      </c>
      <c r="F45" s="6">
        <f t="shared" si="1"/>
        <v>3986.2</v>
      </c>
      <c r="G45" s="6">
        <f t="shared" si="2"/>
        <v>131233.98000000001</v>
      </c>
    </row>
    <row r="46" spans="1:7" x14ac:dyDescent="0.25">
      <c r="A46" s="4">
        <v>43</v>
      </c>
      <c r="B46" s="4">
        <v>4788</v>
      </c>
      <c r="C46" s="7">
        <v>43819</v>
      </c>
      <c r="D46" s="4" t="s">
        <v>6</v>
      </c>
      <c r="E46" s="6">
        <f t="shared" si="0"/>
        <v>778.16</v>
      </c>
      <c r="F46" s="6">
        <f t="shared" si="1"/>
        <v>4009.84</v>
      </c>
      <c r="G46" s="6">
        <f t="shared" si="2"/>
        <v>127224.14</v>
      </c>
    </row>
    <row r="47" spans="1:7" x14ac:dyDescent="0.25">
      <c r="A47" s="4">
        <v>44</v>
      </c>
      <c r="B47" s="4">
        <v>4788</v>
      </c>
      <c r="C47" s="7">
        <v>43850</v>
      </c>
      <c r="D47" s="4" t="s">
        <v>6</v>
      </c>
      <c r="E47" s="6">
        <f t="shared" si="0"/>
        <v>754.39</v>
      </c>
      <c r="F47" s="6">
        <f t="shared" si="1"/>
        <v>4033.61</v>
      </c>
      <c r="G47" s="6">
        <f t="shared" si="2"/>
        <v>123190.53</v>
      </c>
    </row>
    <row r="48" spans="1:7" x14ac:dyDescent="0.25">
      <c r="A48" s="4">
        <v>45</v>
      </c>
      <c r="B48" s="4">
        <v>4788</v>
      </c>
      <c r="C48" s="7">
        <v>43881</v>
      </c>
      <c r="D48" s="4" t="s">
        <v>6</v>
      </c>
      <c r="E48" s="6">
        <f t="shared" si="0"/>
        <v>730.47</v>
      </c>
      <c r="F48" s="6">
        <f t="shared" si="1"/>
        <v>4057.53</v>
      </c>
      <c r="G48" s="6">
        <f t="shared" si="2"/>
        <v>119133</v>
      </c>
    </row>
    <row r="49" spans="1:7" x14ac:dyDescent="0.25">
      <c r="A49" s="4">
        <v>46</v>
      </c>
      <c r="B49" s="4">
        <v>4788</v>
      </c>
      <c r="C49" s="7">
        <v>43910</v>
      </c>
      <c r="D49" s="4" t="s">
        <v>6</v>
      </c>
      <c r="E49" s="6">
        <f t="shared" si="0"/>
        <v>706.41</v>
      </c>
      <c r="F49" s="6">
        <f t="shared" si="1"/>
        <v>4081.59</v>
      </c>
      <c r="G49" s="6">
        <f t="shared" si="2"/>
        <v>115051.41</v>
      </c>
    </row>
    <row r="50" spans="1:7" x14ac:dyDescent="0.25">
      <c r="A50" s="4">
        <v>47</v>
      </c>
      <c r="B50" s="4">
        <v>4788</v>
      </c>
      <c r="C50" s="7">
        <v>43941</v>
      </c>
      <c r="D50" s="4" t="s">
        <v>6</v>
      </c>
      <c r="E50" s="6">
        <f t="shared" si="0"/>
        <v>682.21</v>
      </c>
      <c r="F50" s="6">
        <f t="shared" si="1"/>
        <v>4105.79</v>
      </c>
      <c r="G50" s="6">
        <f t="shared" si="2"/>
        <v>110945.62</v>
      </c>
    </row>
    <row r="51" spans="1:7" x14ac:dyDescent="0.25">
      <c r="A51" s="4">
        <v>48</v>
      </c>
      <c r="B51" s="4">
        <v>4788</v>
      </c>
      <c r="C51" s="7">
        <v>43971</v>
      </c>
      <c r="D51" s="4" t="s">
        <v>6</v>
      </c>
      <c r="E51" s="6">
        <f t="shared" si="0"/>
        <v>657.86</v>
      </c>
      <c r="F51" s="6">
        <f t="shared" si="1"/>
        <v>4130.1400000000003</v>
      </c>
      <c r="G51" s="6">
        <f t="shared" si="2"/>
        <v>106815.48</v>
      </c>
    </row>
    <row r="52" spans="1:7" x14ac:dyDescent="0.25">
      <c r="A52" s="4">
        <v>49</v>
      </c>
      <c r="B52" s="4">
        <v>4788</v>
      </c>
      <c r="C52" s="7">
        <v>44002</v>
      </c>
      <c r="D52" s="4" t="s">
        <v>6</v>
      </c>
      <c r="E52" s="6">
        <f t="shared" si="0"/>
        <v>633.37</v>
      </c>
      <c r="F52" s="6">
        <f t="shared" si="1"/>
        <v>4154.63</v>
      </c>
      <c r="G52" s="6">
        <f t="shared" si="2"/>
        <v>102660.85</v>
      </c>
    </row>
    <row r="53" spans="1:7" x14ac:dyDescent="0.25">
      <c r="A53" s="4">
        <v>50</v>
      </c>
      <c r="B53" s="4">
        <v>4788</v>
      </c>
      <c r="C53" s="7">
        <v>44032</v>
      </c>
      <c r="D53" s="4" t="s">
        <v>6</v>
      </c>
      <c r="E53" s="6">
        <f t="shared" si="0"/>
        <v>608.74</v>
      </c>
      <c r="F53" s="6">
        <f t="shared" si="1"/>
        <v>4179.26</v>
      </c>
      <c r="G53" s="6">
        <f t="shared" si="2"/>
        <v>98481.59</v>
      </c>
    </row>
    <row r="54" spans="1:7" x14ac:dyDescent="0.25">
      <c r="A54" s="4">
        <v>51</v>
      </c>
      <c r="B54" s="4">
        <v>4788</v>
      </c>
      <c r="C54" s="7">
        <v>44063</v>
      </c>
      <c r="D54" s="4" t="s">
        <v>6</v>
      </c>
      <c r="E54" s="6">
        <f t="shared" si="0"/>
        <v>583.96</v>
      </c>
      <c r="F54" s="6">
        <f t="shared" si="1"/>
        <v>4204.04</v>
      </c>
      <c r="G54" s="6">
        <f t="shared" si="2"/>
        <v>94277.55</v>
      </c>
    </row>
    <row r="55" spans="1:7" x14ac:dyDescent="0.25">
      <c r="A55" s="4">
        <v>52</v>
      </c>
      <c r="B55" s="4">
        <v>4788</v>
      </c>
      <c r="C55" s="7">
        <v>44094</v>
      </c>
      <c r="D55" s="4" t="s">
        <v>6</v>
      </c>
      <c r="E55" s="6">
        <f t="shared" si="0"/>
        <v>559.03</v>
      </c>
      <c r="F55" s="6">
        <f t="shared" si="1"/>
        <v>4228.97</v>
      </c>
      <c r="G55" s="6">
        <f t="shared" si="2"/>
        <v>90048.58</v>
      </c>
    </row>
    <row r="56" spans="1:7" x14ac:dyDescent="0.25">
      <c r="A56" s="4">
        <v>53</v>
      </c>
      <c r="B56" s="4">
        <v>4788</v>
      </c>
      <c r="C56" s="7">
        <v>44124</v>
      </c>
      <c r="D56" s="4" t="s">
        <v>6</v>
      </c>
      <c r="E56" s="6">
        <f t="shared" si="0"/>
        <v>533.95000000000005</v>
      </c>
      <c r="F56" s="6">
        <f t="shared" si="1"/>
        <v>4254.05</v>
      </c>
      <c r="G56" s="6">
        <f t="shared" si="2"/>
        <v>85794.53</v>
      </c>
    </row>
    <row r="57" spans="1:7" x14ac:dyDescent="0.25">
      <c r="A57" s="4">
        <v>54</v>
      </c>
      <c r="B57" s="4">
        <v>4788</v>
      </c>
      <c r="C57" s="7">
        <v>44155</v>
      </c>
      <c r="D57" s="4" t="s">
        <v>6</v>
      </c>
      <c r="E57" s="6">
        <f t="shared" si="0"/>
        <v>508.73</v>
      </c>
      <c r="F57" s="6">
        <f t="shared" si="1"/>
        <v>4279.2700000000004</v>
      </c>
      <c r="G57" s="6">
        <f t="shared" si="2"/>
        <v>81515.259999999995</v>
      </c>
    </row>
    <row r="58" spans="1:7" x14ac:dyDescent="0.25">
      <c r="A58" s="4">
        <v>55</v>
      </c>
      <c r="B58" s="4">
        <v>4788</v>
      </c>
      <c r="C58" s="7">
        <v>44185</v>
      </c>
      <c r="D58" s="4" t="s">
        <v>6</v>
      </c>
      <c r="E58" s="6">
        <f t="shared" si="0"/>
        <v>483.35</v>
      </c>
      <c r="F58" s="6">
        <f t="shared" si="1"/>
        <v>4304.6499999999996</v>
      </c>
      <c r="G58" s="6">
        <f t="shared" si="2"/>
        <v>77210.61</v>
      </c>
    </row>
    <row r="59" spans="1:7" x14ac:dyDescent="0.25">
      <c r="A59" s="4">
        <v>56</v>
      </c>
      <c r="B59" s="4">
        <v>4788</v>
      </c>
      <c r="C59" s="7">
        <v>44216</v>
      </c>
      <c r="D59" s="4" t="s">
        <v>6</v>
      </c>
      <c r="E59" s="6">
        <f t="shared" si="0"/>
        <v>457.83</v>
      </c>
      <c r="F59" s="6">
        <f t="shared" si="1"/>
        <v>4330.17</v>
      </c>
      <c r="G59" s="6">
        <f t="shared" si="2"/>
        <v>72880.44</v>
      </c>
    </row>
    <row r="60" spans="1:7" x14ac:dyDescent="0.25">
      <c r="A60" s="4">
        <v>57</v>
      </c>
      <c r="B60" s="4">
        <v>4788</v>
      </c>
      <c r="C60" s="7">
        <v>44247</v>
      </c>
      <c r="D60" s="4" t="s">
        <v>6</v>
      </c>
      <c r="E60" s="6">
        <f t="shared" si="0"/>
        <v>432.15</v>
      </c>
      <c r="F60" s="6">
        <f t="shared" si="1"/>
        <v>4355.8500000000004</v>
      </c>
      <c r="G60" s="6">
        <f t="shared" si="2"/>
        <v>68524.59</v>
      </c>
    </row>
    <row r="61" spans="1:7" x14ac:dyDescent="0.25">
      <c r="A61" s="4">
        <v>58</v>
      </c>
      <c r="B61" s="4">
        <v>4788</v>
      </c>
      <c r="C61" s="7">
        <v>44275</v>
      </c>
      <c r="D61" s="4" t="s">
        <v>6</v>
      </c>
      <c r="E61" s="6">
        <f t="shared" si="0"/>
        <v>406.32</v>
      </c>
      <c r="F61" s="6">
        <f t="shared" si="1"/>
        <v>4381.68</v>
      </c>
      <c r="G61" s="6">
        <f t="shared" si="2"/>
        <v>64142.91</v>
      </c>
    </row>
    <row r="62" spans="1:7" x14ac:dyDescent="0.25">
      <c r="A62" s="4">
        <v>59</v>
      </c>
      <c r="B62" s="4">
        <v>4788</v>
      </c>
      <c r="C62" s="7">
        <v>44306</v>
      </c>
      <c r="D62" s="4" t="s">
        <v>6</v>
      </c>
      <c r="E62" s="6">
        <f t="shared" si="0"/>
        <v>380.34</v>
      </c>
      <c r="F62" s="6">
        <f t="shared" si="1"/>
        <v>4407.66</v>
      </c>
      <c r="G62" s="6">
        <f t="shared" si="2"/>
        <v>59735.25</v>
      </c>
    </row>
    <row r="63" spans="1:7" x14ac:dyDescent="0.25">
      <c r="A63" s="4">
        <v>60</v>
      </c>
      <c r="B63" s="4">
        <v>4788</v>
      </c>
      <c r="C63" s="7">
        <v>44336</v>
      </c>
      <c r="D63" s="4" t="s">
        <v>6</v>
      </c>
      <c r="E63" s="6">
        <f t="shared" si="0"/>
        <v>354.21</v>
      </c>
      <c r="F63" s="6">
        <f t="shared" si="1"/>
        <v>4433.79</v>
      </c>
      <c r="G63" s="6">
        <f t="shared" si="2"/>
        <v>55301.46</v>
      </c>
    </row>
    <row r="64" spans="1:7" x14ac:dyDescent="0.25">
      <c r="A64" s="4">
        <v>61</v>
      </c>
      <c r="B64" s="4">
        <v>4788</v>
      </c>
      <c r="C64" s="7">
        <v>44367</v>
      </c>
      <c r="D64" s="4" t="s">
        <v>6</v>
      </c>
      <c r="E64" s="6">
        <f t="shared" si="0"/>
        <v>327.92</v>
      </c>
      <c r="F64" s="6">
        <f t="shared" si="1"/>
        <v>4460.08</v>
      </c>
      <c r="G64" s="6">
        <f t="shared" si="2"/>
        <v>50841.38</v>
      </c>
    </row>
    <row r="65" spans="1:7" x14ac:dyDescent="0.25">
      <c r="A65" s="4">
        <v>62</v>
      </c>
      <c r="B65" s="4">
        <v>4788</v>
      </c>
      <c r="C65" s="7">
        <v>44397</v>
      </c>
      <c r="D65" s="4" t="s">
        <v>6</v>
      </c>
      <c r="E65" s="6">
        <f t="shared" si="0"/>
        <v>301.47000000000003</v>
      </c>
      <c r="F65" s="6">
        <f t="shared" si="1"/>
        <v>4486.53</v>
      </c>
      <c r="G65" s="6">
        <f t="shared" si="2"/>
        <v>46354.85</v>
      </c>
    </row>
    <row r="66" spans="1:7" x14ac:dyDescent="0.25">
      <c r="A66" s="4">
        <v>63</v>
      </c>
      <c r="B66" s="4">
        <v>4788</v>
      </c>
      <c r="C66" s="7">
        <v>44428</v>
      </c>
      <c r="D66" s="4" t="s">
        <v>6</v>
      </c>
      <c r="E66" s="6">
        <f t="shared" si="0"/>
        <v>274.87</v>
      </c>
      <c r="F66" s="6">
        <f t="shared" si="1"/>
        <v>4513.13</v>
      </c>
      <c r="G66" s="6">
        <f t="shared" si="2"/>
        <v>41841.72</v>
      </c>
    </row>
    <row r="67" spans="1:7" x14ac:dyDescent="0.25">
      <c r="A67" s="4">
        <v>64</v>
      </c>
      <c r="B67" s="4">
        <v>4788</v>
      </c>
      <c r="C67" s="7">
        <v>44459</v>
      </c>
      <c r="D67" s="4" t="s">
        <v>6</v>
      </c>
      <c r="E67" s="6">
        <f t="shared" si="0"/>
        <v>248.1</v>
      </c>
      <c r="F67" s="6">
        <f t="shared" si="1"/>
        <v>4539.8999999999996</v>
      </c>
      <c r="G67" s="6">
        <f t="shared" si="2"/>
        <v>37301.82</v>
      </c>
    </row>
    <row r="68" spans="1:7" x14ac:dyDescent="0.25">
      <c r="A68" s="4">
        <v>65</v>
      </c>
      <c r="B68" s="4">
        <v>4788</v>
      </c>
      <c r="C68" s="7">
        <v>44489</v>
      </c>
      <c r="D68" s="4" t="s">
        <v>6</v>
      </c>
      <c r="E68" s="6">
        <f t="shared" si="0"/>
        <v>221.18</v>
      </c>
      <c r="F68" s="6">
        <f t="shared" si="1"/>
        <v>4566.82</v>
      </c>
      <c r="G68" s="6">
        <f t="shared" si="2"/>
        <v>32735</v>
      </c>
    </row>
    <row r="69" spans="1:7" x14ac:dyDescent="0.25">
      <c r="A69" s="4">
        <v>66</v>
      </c>
      <c r="B69" s="4">
        <v>4788</v>
      </c>
      <c r="C69" s="7">
        <v>44520</v>
      </c>
      <c r="D69" s="4" t="s">
        <v>6</v>
      </c>
      <c r="E69" s="6">
        <f t="shared" si="0"/>
        <v>194.11</v>
      </c>
      <c r="F69" s="6">
        <f t="shared" si="1"/>
        <v>4593.8900000000003</v>
      </c>
      <c r="G69" s="6">
        <f t="shared" si="2"/>
        <v>28141.11</v>
      </c>
    </row>
    <row r="70" spans="1:7" x14ac:dyDescent="0.25">
      <c r="A70" s="4">
        <v>67</v>
      </c>
      <c r="B70" s="4">
        <v>4788</v>
      </c>
      <c r="C70" s="7">
        <v>44550</v>
      </c>
      <c r="D70" s="4" t="s">
        <v>6</v>
      </c>
      <c r="E70" s="6">
        <f t="shared" ref="E70:E75" si="3">ROUND(G69*$I$9/12,2)</f>
        <v>166.87</v>
      </c>
      <c r="F70" s="6">
        <f t="shared" ref="F70:F75" si="4">ROUND(B70-E70,2)</f>
        <v>4621.13</v>
      </c>
      <c r="G70" s="6">
        <f t="shared" ref="G70:G75" si="5">ROUND(G69-F70,2)</f>
        <v>23519.98</v>
      </c>
    </row>
    <row r="71" spans="1:7" x14ac:dyDescent="0.25">
      <c r="A71" s="4">
        <v>68</v>
      </c>
      <c r="B71" s="4">
        <v>4788</v>
      </c>
      <c r="C71" s="7">
        <v>44581</v>
      </c>
      <c r="D71" s="4" t="s">
        <v>6</v>
      </c>
      <c r="E71" s="6">
        <f t="shared" si="3"/>
        <v>139.46</v>
      </c>
      <c r="F71" s="6">
        <f t="shared" si="4"/>
        <v>4648.54</v>
      </c>
      <c r="G71" s="6">
        <f t="shared" si="5"/>
        <v>18871.439999999999</v>
      </c>
    </row>
    <row r="72" spans="1:7" x14ac:dyDescent="0.25">
      <c r="A72" s="4">
        <v>69</v>
      </c>
      <c r="B72" s="4">
        <v>4788</v>
      </c>
      <c r="C72" s="7">
        <v>44612</v>
      </c>
      <c r="D72" s="4" t="s">
        <v>6</v>
      </c>
      <c r="E72" s="6">
        <f t="shared" si="3"/>
        <v>111.9</v>
      </c>
      <c r="F72" s="6">
        <f t="shared" si="4"/>
        <v>4676.1000000000004</v>
      </c>
      <c r="G72" s="6">
        <f t="shared" si="5"/>
        <v>14195.34</v>
      </c>
    </row>
    <row r="73" spans="1:7" x14ac:dyDescent="0.25">
      <c r="A73" s="4">
        <v>70</v>
      </c>
      <c r="B73" s="4">
        <v>4788</v>
      </c>
      <c r="C73" s="7">
        <v>44640</v>
      </c>
      <c r="D73" s="4" t="s">
        <v>6</v>
      </c>
      <c r="E73" s="6">
        <f t="shared" si="3"/>
        <v>84.17</v>
      </c>
      <c r="F73" s="6">
        <f t="shared" si="4"/>
        <v>4703.83</v>
      </c>
      <c r="G73" s="6">
        <f t="shared" si="5"/>
        <v>9491.51</v>
      </c>
    </row>
    <row r="74" spans="1:7" x14ac:dyDescent="0.25">
      <c r="A74" s="4">
        <v>71</v>
      </c>
      <c r="B74" s="4">
        <v>4788</v>
      </c>
      <c r="C74" s="7">
        <v>44671</v>
      </c>
      <c r="D74" s="4" t="s">
        <v>6</v>
      </c>
      <c r="E74" s="6">
        <f t="shared" si="3"/>
        <v>56.28</v>
      </c>
      <c r="F74" s="6">
        <f t="shared" si="4"/>
        <v>4731.72</v>
      </c>
      <c r="G74" s="6">
        <f t="shared" si="5"/>
        <v>4759.79</v>
      </c>
    </row>
    <row r="75" spans="1:7" x14ac:dyDescent="0.25">
      <c r="A75" s="4">
        <v>72</v>
      </c>
      <c r="B75" s="4">
        <v>4788</v>
      </c>
      <c r="C75" s="7">
        <v>44701</v>
      </c>
      <c r="D75" s="4" t="s">
        <v>6</v>
      </c>
      <c r="E75" s="6">
        <f t="shared" si="3"/>
        <v>28.22</v>
      </c>
      <c r="F75" s="6">
        <f t="shared" si="4"/>
        <v>4759.78</v>
      </c>
      <c r="G75" s="6">
        <f t="shared" si="5"/>
        <v>0.01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workbookViewId="0">
      <selection activeCell="D30" sqref="D30"/>
    </sheetView>
  </sheetViews>
  <sheetFormatPr defaultRowHeight="15" x14ac:dyDescent="0.25"/>
  <cols>
    <col min="1" max="1" width="5" bestFit="1" customWidth="1"/>
    <col min="2" max="2" width="8.140625" bestFit="1" customWidth="1"/>
    <col min="3" max="3" width="10.5703125" bestFit="1" customWidth="1"/>
    <col min="4" max="4" width="22.28515625" bestFit="1" customWidth="1"/>
    <col min="5" max="5" width="16.5703125" bestFit="1" customWidth="1"/>
    <col min="6" max="6" width="18.28515625" bestFit="1" customWidth="1"/>
    <col min="7" max="7" width="14.85546875" customWidth="1"/>
    <col min="9" max="9" width="23.5703125" customWidth="1"/>
    <col min="10" max="10" width="60.140625" bestFit="1" customWidth="1"/>
  </cols>
  <sheetData>
    <row r="1" spans="1:9" x14ac:dyDescent="0.25">
      <c r="D1" s="15" t="s">
        <v>83</v>
      </c>
      <c r="E1" s="16">
        <v>23720</v>
      </c>
      <c r="F1">
        <v>88600</v>
      </c>
    </row>
    <row r="2" spans="1:9" x14ac:dyDescent="0.25">
      <c r="D2" s="15" t="s">
        <v>82</v>
      </c>
      <c r="E2" s="13">
        <f>SUM(E4:E64)</f>
        <v>23719.989999999998</v>
      </c>
      <c r="F2" s="2">
        <f>SUM(F4:F64)</f>
        <v>88600.01</v>
      </c>
      <c r="I2" s="1">
        <v>88600</v>
      </c>
    </row>
    <row r="3" spans="1:9" x14ac:dyDescent="0.25">
      <c r="A3" t="s">
        <v>0</v>
      </c>
      <c r="B3" t="s">
        <v>1</v>
      </c>
      <c r="C3" s="3"/>
      <c r="E3" t="s">
        <v>4</v>
      </c>
      <c r="F3" t="s">
        <v>5</v>
      </c>
      <c r="G3" t="s">
        <v>41</v>
      </c>
    </row>
    <row r="4" spans="1:9" x14ac:dyDescent="0.25">
      <c r="A4">
        <v>1</v>
      </c>
      <c r="B4">
        <v>864</v>
      </c>
      <c r="C4" s="3"/>
      <c r="E4" s="2">
        <f>ROUND(I2*$I$10/12,2)</f>
        <v>482.79</v>
      </c>
      <c r="F4" s="2">
        <f>ROUND(B4-E4,2)</f>
        <v>381.21</v>
      </c>
      <c r="G4" s="2">
        <f>ROUND(I2-F4,2)</f>
        <v>88218.79</v>
      </c>
    </row>
    <row r="5" spans="1:9" x14ac:dyDescent="0.25">
      <c r="A5">
        <v>2</v>
      </c>
      <c r="B5">
        <v>864</v>
      </c>
      <c r="C5" s="3"/>
      <c r="E5" s="2">
        <f>ROUND(G4*$I$10/12,2)</f>
        <v>480.72</v>
      </c>
      <c r="F5" s="2">
        <f t="shared" ref="F5:F63" si="0">ROUND(B5-E5,2)</f>
        <v>383.28</v>
      </c>
      <c r="G5" s="2">
        <f>ROUND(G4-F5,2)</f>
        <v>87835.51</v>
      </c>
    </row>
    <row r="6" spans="1:9" x14ac:dyDescent="0.25">
      <c r="A6">
        <v>3</v>
      </c>
      <c r="B6">
        <v>864</v>
      </c>
      <c r="C6" s="3"/>
      <c r="E6" s="2">
        <f t="shared" ref="E6:E63" si="1">ROUND(G5*$I$10/12,2)</f>
        <v>478.63</v>
      </c>
      <c r="F6" s="2">
        <f t="shared" si="0"/>
        <v>385.37</v>
      </c>
      <c r="G6" s="2">
        <f t="shared" ref="G6:G63" si="2">ROUND(G5-F6,2)</f>
        <v>87450.14</v>
      </c>
    </row>
    <row r="7" spans="1:9" x14ac:dyDescent="0.25">
      <c r="A7">
        <v>4</v>
      </c>
      <c r="B7">
        <v>864</v>
      </c>
      <c r="C7" s="3"/>
      <c r="E7" s="2">
        <f t="shared" si="1"/>
        <v>476.53</v>
      </c>
      <c r="F7" s="2">
        <f t="shared" si="0"/>
        <v>387.47</v>
      </c>
      <c r="G7" s="2">
        <f t="shared" si="2"/>
        <v>87062.67</v>
      </c>
    </row>
    <row r="8" spans="1:9" x14ac:dyDescent="0.25">
      <c r="A8">
        <v>5</v>
      </c>
      <c r="B8">
        <v>864</v>
      </c>
      <c r="C8" s="3"/>
      <c r="E8" s="2">
        <f t="shared" si="1"/>
        <v>474.42</v>
      </c>
      <c r="F8" s="2">
        <f t="shared" si="0"/>
        <v>389.58</v>
      </c>
      <c r="G8" s="2">
        <f t="shared" si="2"/>
        <v>86673.09</v>
      </c>
    </row>
    <row r="9" spans="1:9" x14ac:dyDescent="0.25">
      <c r="A9">
        <v>6</v>
      </c>
      <c r="B9">
        <v>864</v>
      </c>
      <c r="C9" s="3"/>
      <c r="E9" s="2">
        <f t="shared" si="1"/>
        <v>472.29</v>
      </c>
      <c r="F9" s="2">
        <f t="shared" si="0"/>
        <v>391.71</v>
      </c>
      <c r="G9" s="2">
        <f t="shared" si="2"/>
        <v>86281.38</v>
      </c>
      <c r="I9" s="10" t="s">
        <v>81</v>
      </c>
    </row>
    <row r="10" spans="1:9" x14ac:dyDescent="0.25">
      <c r="A10">
        <v>7</v>
      </c>
      <c r="B10">
        <v>864</v>
      </c>
      <c r="C10" s="3"/>
      <c r="E10" s="2">
        <f t="shared" si="1"/>
        <v>470.16</v>
      </c>
      <c r="F10" s="2">
        <f t="shared" si="0"/>
        <v>393.84</v>
      </c>
      <c r="G10" s="2">
        <f t="shared" si="2"/>
        <v>85887.54</v>
      </c>
      <c r="I10" s="14">
        <v>6.5389556884765596E-2</v>
      </c>
    </row>
    <row r="11" spans="1:9" x14ac:dyDescent="0.25">
      <c r="A11">
        <v>8</v>
      </c>
      <c r="B11">
        <v>864</v>
      </c>
      <c r="C11" s="3"/>
      <c r="E11" s="2">
        <f t="shared" si="1"/>
        <v>468.01</v>
      </c>
      <c r="F11" s="2">
        <f t="shared" si="0"/>
        <v>395.99</v>
      </c>
      <c r="G11" s="2">
        <f t="shared" si="2"/>
        <v>85491.55</v>
      </c>
      <c r="I11" s="11" t="s">
        <v>40</v>
      </c>
    </row>
    <row r="12" spans="1:9" x14ac:dyDescent="0.25">
      <c r="A12">
        <v>9</v>
      </c>
      <c r="B12">
        <v>864</v>
      </c>
      <c r="C12" s="3"/>
      <c r="E12" s="2">
        <f t="shared" si="1"/>
        <v>465.85</v>
      </c>
      <c r="F12" s="2">
        <f t="shared" si="0"/>
        <v>398.15</v>
      </c>
      <c r="G12" s="2">
        <f t="shared" si="2"/>
        <v>85093.4</v>
      </c>
    </row>
    <row r="13" spans="1:9" x14ac:dyDescent="0.25">
      <c r="A13">
        <v>10</v>
      </c>
      <c r="B13">
        <v>864</v>
      </c>
      <c r="C13" s="3"/>
      <c r="E13" s="2">
        <f t="shared" si="1"/>
        <v>463.68</v>
      </c>
      <c r="F13" s="2">
        <f t="shared" si="0"/>
        <v>400.32</v>
      </c>
      <c r="G13" s="2">
        <f t="shared" si="2"/>
        <v>84693.08</v>
      </c>
      <c r="I13" s="4" t="s">
        <v>35</v>
      </c>
    </row>
    <row r="14" spans="1:9" x14ac:dyDescent="0.25">
      <c r="A14">
        <v>11</v>
      </c>
      <c r="B14">
        <v>864</v>
      </c>
      <c r="C14" s="3"/>
      <c r="E14" s="2">
        <f t="shared" si="1"/>
        <v>461.5</v>
      </c>
      <c r="F14" s="2">
        <f t="shared" si="0"/>
        <v>402.5</v>
      </c>
      <c r="G14" s="2">
        <f t="shared" si="2"/>
        <v>84290.58</v>
      </c>
      <c r="I14" s="4" t="s">
        <v>78</v>
      </c>
    </row>
    <row r="15" spans="1:9" x14ac:dyDescent="0.25">
      <c r="A15">
        <v>12</v>
      </c>
      <c r="B15">
        <v>864</v>
      </c>
      <c r="C15" s="3"/>
      <c r="E15" s="2">
        <f t="shared" si="1"/>
        <v>459.31</v>
      </c>
      <c r="F15" s="2">
        <f t="shared" si="0"/>
        <v>404.69</v>
      </c>
      <c r="G15" s="2">
        <f t="shared" si="2"/>
        <v>83885.89</v>
      </c>
      <c r="I15" s="4" t="s">
        <v>79</v>
      </c>
    </row>
    <row r="16" spans="1:9" x14ac:dyDescent="0.25">
      <c r="A16">
        <v>13</v>
      </c>
      <c r="B16">
        <v>864</v>
      </c>
      <c r="C16" s="3"/>
      <c r="E16" s="2">
        <f t="shared" si="1"/>
        <v>457.11</v>
      </c>
      <c r="F16" s="2">
        <f t="shared" si="0"/>
        <v>406.89</v>
      </c>
      <c r="G16" s="2">
        <f t="shared" si="2"/>
        <v>83479</v>
      </c>
      <c r="I16" s="4" t="s">
        <v>36</v>
      </c>
    </row>
    <row r="17" spans="1:9" x14ac:dyDescent="0.25">
      <c r="A17">
        <v>14</v>
      </c>
      <c r="B17">
        <v>864</v>
      </c>
      <c r="C17" s="3"/>
      <c r="E17" s="2">
        <f t="shared" si="1"/>
        <v>454.89</v>
      </c>
      <c r="F17" s="2">
        <f t="shared" si="0"/>
        <v>409.11</v>
      </c>
      <c r="G17" s="2">
        <f t="shared" si="2"/>
        <v>83069.89</v>
      </c>
      <c r="I17" s="4" t="s">
        <v>37</v>
      </c>
    </row>
    <row r="18" spans="1:9" x14ac:dyDescent="0.25">
      <c r="A18">
        <v>15</v>
      </c>
      <c r="B18">
        <v>864</v>
      </c>
      <c r="C18" s="3"/>
      <c r="E18" s="2">
        <f t="shared" si="1"/>
        <v>452.66</v>
      </c>
      <c r="F18" s="2">
        <f t="shared" si="0"/>
        <v>411.34</v>
      </c>
      <c r="G18" s="2">
        <f t="shared" si="2"/>
        <v>82658.55</v>
      </c>
      <c r="I18" s="4" t="s">
        <v>80</v>
      </c>
    </row>
    <row r="19" spans="1:9" x14ac:dyDescent="0.25">
      <c r="A19">
        <v>16</v>
      </c>
      <c r="B19">
        <v>864</v>
      </c>
      <c r="C19" s="3"/>
      <c r="E19" s="2">
        <f t="shared" si="1"/>
        <v>450.42</v>
      </c>
      <c r="F19" s="2">
        <f t="shared" si="0"/>
        <v>413.58</v>
      </c>
      <c r="G19" s="2">
        <f t="shared" si="2"/>
        <v>82244.97</v>
      </c>
      <c r="I19" s="4" t="s">
        <v>84</v>
      </c>
    </row>
    <row r="20" spans="1:9" x14ac:dyDescent="0.25">
      <c r="A20">
        <v>17</v>
      </c>
      <c r="B20">
        <v>864</v>
      </c>
      <c r="C20" s="3"/>
      <c r="E20" s="2">
        <f t="shared" si="1"/>
        <v>448.16</v>
      </c>
      <c r="F20" s="2">
        <f t="shared" si="0"/>
        <v>415.84</v>
      </c>
      <c r="G20" s="2">
        <f t="shared" si="2"/>
        <v>81829.13</v>
      </c>
    </row>
    <row r="21" spans="1:9" x14ac:dyDescent="0.25">
      <c r="A21">
        <v>18</v>
      </c>
      <c r="B21">
        <v>864</v>
      </c>
      <c r="C21" s="3"/>
      <c r="E21" s="2">
        <f t="shared" si="1"/>
        <v>445.9</v>
      </c>
      <c r="F21" s="2">
        <f t="shared" si="0"/>
        <v>418.1</v>
      </c>
      <c r="G21" s="2">
        <f t="shared" si="2"/>
        <v>81411.03</v>
      </c>
      <c r="I21" s="23" t="s">
        <v>104</v>
      </c>
    </row>
    <row r="22" spans="1:9" x14ac:dyDescent="0.25">
      <c r="A22">
        <v>19</v>
      </c>
      <c r="B22">
        <v>864</v>
      </c>
      <c r="C22" s="3"/>
      <c r="E22" s="2">
        <f t="shared" si="1"/>
        <v>443.62</v>
      </c>
      <c r="F22" s="2">
        <f t="shared" si="0"/>
        <v>420.38</v>
      </c>
      <c r="G22" s="2">
        <f t="shared" si="2"/>
        <v>80990.649999999994</v>
      </c>
    </row>
    <row r="23" spans="1:9" x14ac:dyDescent="0.25">
      <c r="A23">
        <v>20</v>
      </c>
      <c r="B23">
        <v>864</v>
      </c>
      <c r="C23" s="3"/>
      <c r="E23" s="2">
        <f t="shared" si="1"/>
        <v>441.33</v>
      </c>
      <c r="F23" s="2">
        <f t="shared" si="0"/>
        <v>422.67</v>
      </c>
      <c r="G23" s="2">
        <f t="shared" si="2"/>
        <v>80567.98</v>
      </c>
    </row>
    <row r="24" spans="1:9" x14ac:dyDescent="0.25">
      <c r="A24">
        <v>21</v>
      </c>
      <c r="B24">
        <v>864</v>
      </c>
      <c r="C24" s="3"/>
      <c r="E24" s="2">
        <f t="shared" si="1"/>
        <v>439.03</v>
      </c>
      <c r="F24" s="2">
        <f t="shared" si="0"/>
        <v>424.97</v>
      </c>
      <c r="G24" s="2">
        <f t="shared" si="2"/>
        <v>80143.009999999995</v>
      </c>
    </row>
    <row r="25" spans="1:9" x14ac:dyDescent="0.25">
      <c r="A25">
        <v>22</v>
      </c>
      <c r="B25">
        <v>864</v>
      </c>
      <c r="C25" s="3"/>
      <c r="E25" s="2">
        <f t="shared" si="1"/>
        <v>436.71</v>
      </c>
      <c r="F25" s="2">
        <f t="shared" si="0"/>
        <v>427.29</v>
      </c>
      <c r="G25" s="2">
        <f t="shared" si="2"/>
        <v>79715.72</v>
      </c>
    </row>
    <row r="26" spans="1:9" x14ac:dyDescent="0.25">
      <c r="A26">
        <v>23</v>
      </c>
      <c r="B26">
        <v>864</v>
      </c>
      <c r="C26" s="3"/>
      <c r="E26" s="2">
        <f t="shared" si="1"/>
        <v>434.38</v>
      </c>
      <c r="F26" s="2">
        <f t="shared" si="0"/>
        <v>429.62</v>
      </c>
      <c r="G26" s="2">
        <f t="shared" si="2"/>
        <v>79286.100000000006</v>
      </c>
    </row>
    <row r="27" spans="1:9" x14ac:dyDescent="0.25">
      <c r="A27">
        <v>24</v>
      </c>
      <c r="B27">
        <v>864</v>
      </c>
      <c r="C27" s="3"/>
      <c r="E27" s="2">
        <f t="shared" si="1"/>
        <v>432.04</v>
      </c>
      <c r="F27" s="2">
        <f t="shared" si="0"/>
        <v>431.96</v>
      </c>
      <c r="G27" s="2">
        <f t="shared" si="2"/>
        <v>78854.14</v>
      </c>
    </row>
    <row r="28" spans="1:9" x14ac:dyDescent="0.25">
      <c r="A28">
        <v>25</v>
      </c>
      <c r="B28">
        <v>864</v>
      </c>
      <c r="C28" s="3"/>
      <c r="E28" s="2">
        <f t="shared" si="1"/>
        <v>429.69</v>
      </c>
      <c r="F28" s="2">
        <f t="shared" si="0"/>
        <v>434.31</v>
      </c>
      <c r="G28" s="2">
        <f t="shared" si="2"/>
        <v>78419.83</v>
      </c>
    </row>
    <row r="29" spans="1:9" x14ac:dyDescent="0.25">
      <c r="A29">
        <v>26</v>
      </c>
      <c r="B29">
        <v>864</v>
      </c>
      <c r="C29" s="3"/>
      <c r="E29" s="2">
        <f t="shared" si="1"/>
        <v>427.32</v>
      </c>
      <c r="F29" s="2">
        <f t="shared" si="0"/>
        <v>436.68</v>
      </c>
      <c r="G29" s="2">
        <f t="shared" si="2"/>
        <v>77983.149999999994</v>
      </c>
    </row>
    <row r="30" spans="1:9" x14ac:dyDescent="0.25">
      <c r="A30">
        <v>27</v>
      </c>
      <c r="B30">
        <v>864</v>
      </c>
      <c r="C30" s="3"/>
      <c r="E30" s="2">
        <f t="shared" si="1"/>
        <v>424.94</v>
      </c>
      <c r="F30" s="2">
        <f t="shared" si="0"/>
        <v>439.06</v>
      </c>
      <c r="G30" s="2">
        <f t="shared" si="2"/>
        <v>77544.09</v>
      </c>
    </row>
    <row r="31" spans="1:9" x14ac:dyDescent="0.25">
      <c r="A31">
        <v>28</v>
      </c>
      <c r="B31">
        <v>864</v>
      </c>
      <c r="C31" s="3"/>
      <c r="E31" s="2">
        <f t="shared" si="1"/>
        <v>422.55</v>
      </c>
      <c r="F31" s="2">
        <f t="shared" si="0"/>
        <v>441.45</v>
      </c>
      <c r="G31" s="2">
        <f t="shared" si="2"/>
        <v>77102.64</v>
      </c>
    </row>
    <row r="32" spans="1:9" x14ac:dyDescent="0.25">
      <c r="A32">
        <v>29</v>
      </c>
      <c r="B32">
        <v>864</v>
      </c>
      <c r="C32" s="3"/>
      <c r="E32" s="2">
        <f t="shared" si="1"/>
        <v>420.14</v>
      </c>
      <c r="F32" s="2">
        <f t="shared" si="0"/>
        <v>443.86</v>
      </c>
      <c r="G32" s="2">
        <f t="shared" si="2"/>
        <v>76658.78</v>
      </c>
    </row>
    <row r="33" spans="1:7" x14ac:dyDescent="0.25">
      <c r="A33">
        <v>30</v>
      </c>
      <c r="B33">
        <v>864</v>
      </c>
      <c r="C33" s="3"/>
      <c r="E33" s="2">
        <f t="shared" si="1"/>
        <v>417.72</v>
      </c>
      <c r="F33" s="2">
        <f t="shared" si="0"/>
        <v>446.28</v>
      </c>
      <c r="G33" s="2">
        <f t="shared" si="2"/>
        <v>76212.5</v>
      </c>
    </row>
    <row r="34" spans="1:7" x14ac:dyDescent="0.25">
      <c r="A34">
        <v>31</v>
      </c>
      <c r="B34">
        <v>864</v>
      </c>
      <c r="C34" s="3"/>
      <c r="E34" s="2">
        <f t="shared" si="1"/>
        <v>415.29</v>
      </c>
      <c r="F34" s="2">
        <f t="shared" si="0"/>
        <v>448.71</v>
      </c>
      <c r="G34" s="2">
        <f t="shared" si="2"/>
        <v>75763.789999999994</v>
      </c>
    </row>
    <row r="35" spans="1:7" x14ac:dyDescent="0.25">
      <c r="A35">
        <v>32</v>
      </c>
      <c r="B35">
        <v>864</v>
      </c>
      <c r="C35" s="3"/>
      <c r="E35" s="2">
        <f t="shared" si="1"/>
        <v>412.85</v>
      </c>
      <c r="F35" s="2">
        <f t="shared" si="0"/>
        <v>451.15</v>
      </c>
      <c r="G35" s="2">
        <f t="shared" si="2"/>
        <v>75312.639999999999</v>
      </c>
    </row>
    <row r="36" spans="1:7" x14ac:dyDescent="0.25">
      <c r="A36">
        <v>33</v>
      </c>
      <c r="B36">
        <v>864</v>
      </c>
      <c r="C36" s="3"/>
      <c r="E36" s="2">
        <f t="shared" si="1"/>
        <v>410.39</v>
      </c>
      <c r="F36" s="2">
        <f t="shared" si="0"/>
        <v>453.61</v>
      </c>
      <c r="G36" s="2">
        <f t="shared" si="2"/>
        <v>74859.03</v>
      </c>
    </row>
    <row r="37" spans="1:7" x14ac:dyDescent="0.25">
      <c r="A37">
        <v>34</v>
      </c>
      <c r="B37">
        <v>864</v>
      </c>
      <c r="C37" s="3"/>
      <c r="E37" s="2">
        <f t="shared" si="1"/>
        <v>407.92</v>
      </c>
      <c r="F37" s="2">
        <f t="shared" si="0"/>
        <v>456.08</v>
      </c>
      <c r="G37" s="2">
        <f t="shared" si="2"/>
        <v>74402.95</v>
      </c>
    </row>
    <row r="38" spans="1:7" x14ac:dyDescent="0.25">
      <c r="A38">
        <v>35</v>
      </c>
      <c r="B38">
        <v>864</v>
      </c>
      <c r="C38" s="3"/>
      <c r="E38" s="2">
        <f t="shared" si="1"/>
        <v>405.43</v>
      </c>
      <c r="F38" s="2">
        <f t="shared" si="0"/>
        <v>458.57</v>
      </c>
      <c r="G38" s="2">
        <f t="shared" si="2"/>
        <v>73944.38</v>
      </c>
    </row>
    <row r="39" spans="1:7" x14ac:dyDescent="0.25">
      <c r="A39">
        <v>36</v>
      </c>
      <c r="B39">
        <v>864</v>
      </c>
      <c r="C39" s="3"/>
      <c r="E39" s="2">
        <f t="shared" si="1"/>
        <v>402.93</v>
      </c>
      <c r="F39" s="2">
        <f t="shared" si="0"/>
        <v>461.07</v>
      </c>
      <c r="G39" s="2">
        <f t="shared" si="2"/>
        <v>73483.31</v>
      </c>
    </row>
    <row r="40" spans="1:7" x14ac:dyDescent="0.25">
      <c r="A40">
        <v>37</v>
      </c>
      <c r="B40">
        <v>864</v>
      </c>
      <c r="E40" s="2">
        <f t="shared" si="1"/>
        <v>400.42</v>
      </c>
      <c r="F40" s="2">
        <f t="shared" si="0"/>
        <v>463.58</v>
      </c>
      <c r="G40" s="2">
        <f t="shared" si="2"/>
        <v>73019.73</v>
      </c>
    </row>
    <row r="41" spans="1:7" x14ac:dyDescent="0.25">
      <c r="A41">
        <v>38</v>
      </c>
      <c r="B41">
        <v>864</v>
      </c>
      <c r="E41" s="2">
        <f t="shared" si="1"/>
        <v>397.89</v>
      </c>
      <c r="F41" s="2">
        <f t="shared" si="0"/>
        <v>466.11</v>
      </c>
      <c r="G41" s="2">
        <f t="shared" si="2"/>
        <v>72553.62</v>
      </c>
    </row>
    <row r="42" spans="1:7" x14ac:dyDescent="0.25">
      <c r="A42">
        <v>39</v>
      </c>
      <c r="B42">
        <v>864</v>
      </c>
      <c r="E42" s="2">
        <f t="shared" si="1"/>
        <v>395.35</v>
      </c>
      <c r="F42" s="2">
        <f t="shared" si="0"/>
        <v>468.65</v>
      </c>
      <c r="G42" s="2">
        <f t="shared" si="2"/>
        <v>72084.97</v>
      </c>
    </row>
    <row r="43" spans="1:7" x14ac:dyDescent="0.25">
      <c r="A43">
        <v>40</v>
      </c>
      <c r="B43">
        <v>864</v>
      </c>
      <c r="E43" s="2">
        <f t="shared" si="1"/>
        <v>392.8</v>
      </c>
      <c r="F43" s="2">
        <f t="shared" si="0"/>
        <v>471.2</v>
      </c>
      <c r="G43" s="2">
        <f t="shared" si="2"/>
        <v>71613.77</v>
      </c>
    </row>
    <row r="44" spans="1:7" x14ac:dyDescent="0.25">
      <c r="A44">
        <v>41</v>
      </c>
      <c r="B44">
        <v>864</v>
      </c>
      <c r="E44" s="2">
        <f t="shared" si="1"/>
        <v>390.23</v>
      </c>
      <c r="F44" s="2">
        <f t="shared" si="0"/>
        <v>473.77</v>
      </c>
      <c r="G44" s="2">
        <f t="shared" si="2"/>
        <v>71140</v>
      </c>
    </row>
    <row r="45" spans="1:7" x14ac:dyDescent="0.25">
      <c r="A45">
        <v>42</v>
      </c>
      <c r="B45">
        <v>864</v>
      </c>
      <c r="E45" s="2">
        <f t="shared" si="1"/>
        <v>387.65</v>
      </c>
      <c r="F45" s="2">
        <f t="shared" si="0"/>
        <v>476.35</v>
      </c>
      <c r="G45" s="2">
        <f t="shared" si="2"/>
        <v>70663.649999999994</v>
      </c>
    </row>
    <row r="46" spans="1:7" x14ac:dyDescent="0.25">
      <c r="A46">
        <v>43</v>
      </c>
      <c r="B46">
        <v>864</v>
      </c>
      <c r="E46" s="2">
        <f t="shared" si="1"/>
        <v>385.06</v>
      </c>
      <c r="F46" s="2">
        <f t="shared" si="0"/>
        <v>478.94</v>
      </c>
      <c r="G46" s="2">
        <f t="shared" si="2"/>
        <v>70184.710000000006</v>
      </c>
    </row>
    <row r="47" spans="1:7" x14ac:dyDescent="0.25">
      <c r="A47">
        <v>44</v>
      </c>
      <c r="B47">
        <v>864</v>
      </c>
      <c r="E47" s="2">
        <f t="shared" si="1"/>
        <v>382.45</v>
      </c>
      <c r="F47" s="2">
        <f t="shared" si="0"/>
        <v>481.55</v>
      </c>
      <c r="G47" s="2">
        <f t="shared" si="2"/>
        <v>69703.16</v>
      </c>
    </row>
    <row r="48" spans="1:7" x14ac:dyDescent="0.25">
      <c r="A48">
        <v>45</v>
      </c>
      <c r="B48">
        <v>864</v>
      </c>
      <c r="E48" s="2">
        <f t="shared" si="1"/>
        <v>379.82</v>
      </c>
      <c r="F48" s="2">
        <f t="shared" si="0"/>
        <v>484.18</v>
      </c>
      <c r="G48" s="2">
        <f t="shared" si="2"/>
        <v>69218.98</v>
      </c>
    </row>
    <row r="49" spans="1:9" x14ac:dyDescent="0.25">
      <c r="A49">
        <v>46</v>
      </c>
      <c r="B49">
        <v>864</v>
      </c>
      <c r="E49" s="2">
        <f t="shared" si="1"/>
        <v>377.18</v>
      </c>
      <c r="F49" s="2">
        <f t="shared" si="0"/>
        <v>486.82</v>
      </c>
      <c r="G49" s="2">
        <f t="shared" si="2"/>
        <v>68732.160000000003</v>
      </c>
    </row>
    <row r="50" spans="1:9" x14ac:dyDescent="0.25">
      <c r="A50">
        <v>47</v>
      </c>
      <c r="B50">
        <v>864</v>
      </c>
      <c r="E50" s="2">
        <f t="shared" si="1"/>
        <v>374.53</v>
      </c>
      <c r="F50" s="2">
        <f t="shared" si="0"/>
        <v>489.47</v>
      </c>
      <c r="G50" s="2">
        <f t="shared" si="2"/>
        <v>68242.69</v>
      </c>
    </row>
    <row r="51" spans="1:9" x14ac:dyDescent="0.25">
      <c r="A51">
        <v>48</v>
      </c>
      <c r="B51">
        <v>864</v>
      </c>
      <c r="E51" s="2">
        <f t="shared" si="1"/>
        <v>371.86</v>
      </c>
      <c r="F51" s="2">
        <f t="shared" si="0"/>
        <v>492.14</v>
      </c>
      <c r="G51" s="2">
        <f t="shared" si="2"/>
        <v>67750.55</v>
      </c>
    </row>
    <row r="52" spans="1:9" x14ac:dyDescent="0.25">
      <c r="A52">
        <v>49</v>
      </c>
      <c r="B52">
        <v>4008</v>
      </c>
      <c r="E52" s="2">
        <f t="shared" si="1"/>
        <v>369.18</v>
      </c>
      <c r="F52" s="2">
        <f t="shared" si="0"/>
        <v>3638.82</v>
      </c>
      <c r="G52" s="2">
        <f t="shared" si="2"/>
        <v>64111.73</v>
      </c>
    </row>
    <row r="53" spans="1:9" x14ac:dyDescent="0.25">
      <c r="A53">
        <v>50</v>
      </c>
      <c r="B53">
        <v>4008</v>
      </c>
      <c r="E53" s="2">
        <f t="shared" si="1"/>
        <v>349.35</v>
      </c>
      <c r="F53" s="2">
        <f t="shared" si="0"/>
        <v>3658.65</v>
      </c>
      <c r="G53" s="2">
        <f t="shared" si="2"/>
        <v>60453.08</v>
      </c>
    </row>
    <row r="54" spans="1:9" x14ac:dyDescent="0.25">
      <c r="A54">
        <v>51</v>
      </c>
      <c r="B54">
        <v>4008</v>
      </c>
      <c r="E54" s="2">
        <f t="shared" si="1"/>
        <v>329.42</v>
      </c>
      <c r="F54" s="2">
        <f t="shared" si="0"/>
        <v>3678.58</v>
      </c>
      <c r="G54" s="2">
        <f t="shared" si="2"/>
        <v>56774.5</v>
      </c>
    </row>
    <row r="55" spans="1:9" x14ac:dyDescent="0.25">
      <c r="A55">
        <v>52</v>
      </c>
      <c r="B55">
        <v>4008</v>
      </c>
      <c r="E55" s="2">
        <f t="shared" si="1"/>
        <v>309.37</v>
      </c>
      <c r="F55" s="2">
        <f t="shared" si="0"/>
        <v>3698.63</v>
      </c>
      <c r="G55" s="2">
        <f t="shared" si="2"/>
        <v>53075.87</v>
      </c>
    </row>
    <row r="56" spans="1:9" x14ac:dyDescent="0.25">
      <c r="A56">
        <v>53</v>
      </c>
      <c r="B56">
        <v>4008</v>
      </c>
      <c r="E56" s="2">
        <f t="shared" si="1"/>
        <v>289.22000000000003</v>
      </c>
      <c r="F56" s="2">
        <f t="shared" si="0"/>
        <v>3718.78</v>
      </c>
      <c r="G56" s="2">
        <f t="shared" si="2"/>
        <v>49357.09</v>
      </c>
    </row>
    <row r="57" spans="1:9" x14ac:dyDescent="0.25">
      <c r="A57">
        <v>54</v>
      </c>
      <c r="B57">
        <v>4008</v>
      </c>
      <c r="E57" s="2">
        <f t="shared" si="1"/>
        <v>268.95</v>
      </c>
      <c r="F57" s="2">
        <f t="shared" si="0"/>
        <v>3739.05</v>
      </c>
      <c r="G57" s="2">
        <f t="shared" si="2"/>
        <v>45618.04</v>
      </c>
    </row>
    <row r="58" spans="1:9" x14ac:dyDescent="0.25">
      <c r="A58">
        <v>55</v>
      </c>
      <c r="B58">
        <v>4008</v>
      </c>
      <c r="E58" s="2">
        <f t="shared" si="1"/>
        <v>248.58</v>
      </c>
      <c r="F58" s="2">
        <f t="shared" si="0"/>
        <v>3759.42</v>
      </c>
      <c r="G58" s="2">
        <f t="shared" si="2"/>
        <v>41858.620000000003</v>
      </c>
    </row>
    <row r="59" spans="1:9" x14ac:dyDescent="0.25">
      <c r="A59">
        <v>56</v>
      </c>
      <c r="B59">
        <v>4008</v>
      </c>
      <c r="E59" s="2">
        <f t="shared" si="1"/>
        <v>228.09</v>
      </c>
      <c r="F59" s="2">
        <f t="shared" si="0"/>
        <v>3779.91</v>
      </c>
      <c r="G59" s="2">
        <f t="shared" si="2"/>
        <v>38078.71</v>
      </c>
    </row>
    <row r="60" spans="1:9" x14ac:dyDescent="0.25">
      <c r="A60">
        <v>57</v>
      </c>
      <c r="B60">
        <v>4008</v>
      </c>
      <c r="E60" s="2">
        <f t="shared" si="1"/>
        <v>207.5</v>
      </c>
      <c r="F60" s="2">
        <f t="shared" si="0"/>
        <v>3800.5</v>
      </c>
      <c r="G60" s="2">
        <f t="shared" si="2"/>
        <v>34278.21</v>
      </c>
    </row>
    <row r="61" spans="1:9" x14ac:dyDescent="0.25">
      <c r="A61">
        <v>58</v>
      </c>
      <c r="B61">
        <v>4008</v>
      </c>
      <c r="E61" s="2">
        <f t="shared" si="1"/>
        <v>186.79</v>
      </c>
      <c r="F61" s="2">
        <f t="shared" si="0"/>
        <v>3821.21</v>
      </c>
      <c r="G61" s="2">
        <f t="shared" si="2"/>
        <v>30457</v>
      </c>
    </row>
    <row r="62" spans="1:9" x14ac:dyDescent="0.25">
      <c r="A62">
        <v>59</v>
      </c>
      <c r="B62">
        <v>4008</v>
      </c>
      <c r="E62" s="2">
        <f t="shared" si="1"/>
        <v>165.96</v>
      </c>
      <c r="F62" s="2">
        <f t="shared" si="0"/>
        <v>3842.04</v>
      </c>
      <c r="G62" s="2">
        <f t="shared" si="2"/>
        <v>26614.959999999999</v>
      </c>
    </row>
    <row r="63" spans="1:9" x14ac:dyDescent="0.25">
      <c r="A63">
        <v>60</v>
      </c>
      <c r="B63">
        <v>4008</v>
      </c>
      <c r="E63" s="2">
        <f t="shared" si="1"/>
        <v>145.03</v>
      </c>
      <c r="F63" s="2">
        <f t="shared" si="0"/>
        <v>3862.97</v>
      </c>
      <c r="G63" s="2">
        <f t="shared" si="2"/>
        <v>22751.99</v>
      </c>
    </row>
    <row r="64" spans="1:9" x14ac:dyDescent="0.25">
      <c r="A64">
        <v>61</v>
      </c>
      <c r="B64">
        <v>22752</v>
      </c>
      <c r="E64">
        <v>0</v>
      </c>
      <c r="F64">
        <v>22752</v>
      </c>
      <c r="G64">
        <v>0</v>
      </c>
      <c r="I64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I21" sqref="I21"/>
    </sheetView>
  </sheetViews>
  <sheetFormatPr defaultRowHeight="15" x14ac:dyDescent="0.25"/>
  <cols>
    <col min="1" max="1" width="5" bestFit="1" customWidth="1"/>
    <col min="2" max="2" width="8.140625" bestFit="1" customWidth="1"/>
    <col min="3" max="3" width="10.5703125" bestFit="1" customWidth="1"/>
    <col min="4" max="4" width="22.28515625" bestFit="1" customWidth="1"/>
    <col min="5" max="5" width="16.5703125" bestFit="1" customWidth="1"/>
    <col min="6" max="6" width="18.28515625" bestFit="1" customWidth="1"/>
    <col min="7" max="7" width="11.85546875" bestFit="1" customWidth="1"/>
    <col min="9" max="9" width="23.5703125" customWidth="1"/>
    <col min="10" max="10" width="60.140625" bestFit="1" customWidth="1"/>
  </cols>
  <sheetData>
    <row r="1" spans="1:9" x14ac:dyDescent="0.25">
      <c r="D1" s="15" t="s">
        <v>83</v>
      </c>
      <c r="E1" s="16">
        <v>120.04</v>
      </c>
      <c r="F1">
        <v>1250</v>
      </c>
    </row>
    <row r="2" spans="1:9" x14ac:dyDescent="0.25">
      <c r="D2" s="15" t="s">
        <v>82</v>
      </c>
      <c r="E2" s="13">
        <f>SUM(E4:E39)</f>
        <v>120.03999999999999</v>
      </c>
      <c r="F2" s="2">
        <f>SUM(F4:F39)</f>
        <v>1249.9999999999998</v>
      </c>
      <c r="I2" s="1">
        <v>1250</v>
      </c>
    </row>
    <row r="3" spans="1:9" x14ac:dyDescent="0.25">
      <c r="A3" t="s">
        <v>0</v>
      </c>
      <c r="B3" t="s">
        <v>1</v>
      </c>
      <c r="C3" s="3" t="s">
        <v>2</v>
      </c>
      <c r="D3" t="s">
        <v>3</v>
      </c>
      <c r="E3" t="s">
        <v>4</v>
      </c>
      <c r="F3" t="s">
        <v>5</v>
      </c>
      <c r="G3" t="s">
        <v>41</v>
      </c>
    </row>
    <row r="4" spans="1:9" x14ac:dyDescent="0.25">
      <c r="A4">
        <v>1</v>
      </c>
      <c r="B4">
        <v>54.17</v>
      </c>
      <c r="C4" s="3">
        <v>41671</v>
      </c>
      <c r="D4" t="s">
        <v>42</v>
      </c>
      <c r="E4" s="2">
        <f>ROUND(I2*$I$10/12,2)</f>
        <v>8.7100000000000009</v>
      </c>
      <c r="F4" s="2">
        <f>ROUND(B4-E4,2)</f>
        <v>45.46</v>
      </c>
      <c r="G4" s="2">
        <f>ROUND(I2-F4,2)</f>
        <v>1204.54</v>
      </c>
    </row>
    <row r="5" spans="1:9" x14ac:dyDescent="0.25">
      <c r="A5">
        <v>2</v>
      </c>
      <c r="B5">
        <v>54.17</v>
      </c>
      <c r="C5" s="3">
        <v>41699</v>
      </c>
      <c r="D5" t="s">
        <v>43</v>
      </c>
      <c r="E5" s="2">
        <f>ROUND(G4*$I$10/12,2)</f>
        <v>8.39</v>
      </c>
      <c r="F5" s="2">
        <f t="shared" ref="F5:F39" si="0">ROUND(B5-E5,2)</f>
        <v>45.78</v>
      </c>
      <c r="G5" s="2">
        <f>ROUND(G4-F5,2)</f>
        <v>1158.76</v>
      </c>
    </row>
    <row r="6" spans="1:9" x14ac:dyDescent="0.25">
      <c r="A6">
        <v>3</v>
      </c>
      <c r="B6">
        <v>54.17</v>
      </c>
      <c r="C6" s="3">
        <v>41730</v>
      </c>
      <c r="D6" t="s">
        <v>44</v>
      </c>
      <c r="E6" s="2">
        <f t="shared" ref="E6:E39" si="1">ROUND(G5*$I$10/12,2)</f>
        <v>8.07</v>
      </c>
      <c r="F6" s="2">
        <f t="shared" si="0"/>
        <v>46.1</v>
      </c>
      <c r="G6" s="2">
        <f t="shared" ref="G6:G39" si="2">ROUND(G5-F6,2)</f>
        <v>1112.6600000000001</v>
      </c>
    </row>
    <row r="7" spans="1:9" x14ac:dyDescent="0.25">
      <c r="A7">
        <v>4</v>
      </c>
      <c r="B7">
        <v>54.17</v>
      </c>
      <c r="C7" s="3">
        <v>41760</v>
      </c>
      <c r="D7" t="s">
        <v>45</v>
      </c>
      <c r="E7" s="2">
        <f t="shared" si="1"/>
        <v>7.75</v>
      </c>
      <c r="F7" s="2">
        <f t="shared" si="0"/>
        <v>46.42</v>
      </c>
      <c r="G7" s="2">
        <f t="shared" si="2"/>
        <v>1066.24</v>
      </c>
    </row>
    <row r="8" spans="1:9" x14ac:dyDescent="0.25">
      <c r="A8">
        <v>5</v>
      </c>
      <c r="B8">
        <v>54.17</v>
      </c>
      <c r="C8" s="3">
        <v>41791</v>
      </c>
      <c r="D8" t="s">
        <v>46</v>
      </c>
      <c r="E8" s="2">
        <f t="shared" si="1"/>
        <v>7.43</v>
      </c>
      <c r="F8" s="2">
        <f t="shared" si="0"/>
        <v>46.74</v>
      </c>
      <c r="G8" s="2">
        <f t="shared" si="2"/>
        <v>1019.5</v>
      </c>
    </row>
    <row r="9" spans="1:9" x14ac:dyDescent="0.25">
      <c r="A9">
        <v>6</v>
      </c>
      <c r="B9">
        <v>54.17</v>
      </c>
      <c r="C9" s="3">
        <v>41821</v>
      </c>
      <c r="D9" t="s">
        <v>47</v>
      </c>
      <c r="E9" s="2">
        <f t="shared" si="1"/>
        <v>7.1</v>
      </c>
      <c r="F9" s="2">
        <f t="shared" si="0"/>
        <v>47.07</v>
      </c>
      <c r="G9" s="2">
        <f t="shared" si="2"/>
        <v>972.43</v>
      </c>
      <c r="I9" s="10" t="s">
        <v>81</v>
      </c>
    </row>
    <row r="10" spans="1:9" x14ac:dyDescent="0.25">
      <c r="A10">
        <v>7</v>
      </c>
      <c r="B10">
        <v>54.17</v>
      </c>
      <c r="C10" s="3">
        <v>41852</v>
      </c>
      <c r="D10" t="s">
        <v>48</v>
      </c>
      <c r="E10" s="2">
        <f t="shared" si="1"/>
        <v>6.78</v>
      </c>
      <c r="F10" s="2">
        <f t="shared" si="0"/>
        <v>47.39</v>
      </c>
      <c r="G10" s="2">
        <f t="shared" si="2"/>
        <v>925.04</v>
      </c>
      <c r="I10" s="14">
        <v>8.3608139914975524E-2</v>
      </c>
    </row>
    <row r="11" spans="1:9" x14ac:dyDescent="0.25">
      <c r="A11">
        <v>8</v>
      </c>
      <c r="B11">
        <v>54.17</v>
      </c>
      <c r="C11" s="3">
        <v>41883</v>
      </c>
      <c r="D11" t="s">
        <v>49</v>
      </c>
      <c r="E11" s="2">
        <f t="shared" si="1"/>
        <v>6.45</v>
      </c>
      <c r="F11" s="2">
        <f t="shared" si="0"/>
        <v>47.72</v>
      </c>
      <c r="G11" s="2">
        <f t="shared" si="2"/>
        <v>877.32</v>
      </c>
      <c r="I11" s="11" t="s">
        <v>40</v>
      </c>
    </row>
    <row r="12" spans="1:9" x14ac:dyDescent="0.25">
      <c r="A12">
        <v>9</v>
      </c>
      <c r="B12">
        <v>54.17</v>
      </c>
      <c r="C12" s="3">
        <v>41913</v>
      </c>
      <c r="D12" t="s">
        <v>50</v>
      </c>
      <c r="E12" s="2">
        <f t="shared" si="1"/>
        <v>6.11</v>
      </c>
      <c r="F12" s="2">
        <f t="shared" si="0"/>
        <v>48.06</v>
      </c>
      <c r="G12" s="2">
        <f t="shared" si="2"/>
        <v>829.26</v>
      </c>
    </row>
    <row r="13" spans="1:9" x14ac:dyDescent="0.25">
      <c r="A13">
        <v>10</v>
      </c>
      <c r="B13">
        <v>54.17</v>
      </c>
      <c r="C13" s="3">
        <v>41944</v>
      </c>
      <c r="D13" t="s">
        <v>51</v>
      </c>
      <c r="E13" s="2">
        <f t="shared" si="1"/>
        <v>5.78</v>
      </c>
      <c r="F13" s="2">
        <f t="shared" si="0"/>
        <v>48.39</v>
      </c>
      <c r="G13" s="2">
        <f t="shared" si="2"/>
        <v>780.87</v>
      </c>
      <c r="I13" s="4" t="s">
        <v>35</v>
      </c>
    </row>
    <row r="14" spans="1:9" x14ac:dyDescent="0.25">
      <c r="A14">
        <v>11</v>
      </c>
      <c r="B14">
        <v>54.17</v>
      </c>
      <c r="C14" s="3">
        <v>41974</v>
      </c>
      <c r="D14" t="s">
        <v>52</v>
      </c>
      <c r="E14" s="2">
        <f t="shared" si="1"/>
        <v>5.44</v>
      </c>
      <c r="F14" s="2">
        <f t="shared" si="0"/>
        <v>48.73</v>
      </c>
      <c r="G14" s="2">
        <f t="shared" si="2"/>
        <v>732.14</v>
      </c>
      <c r="I14" s="4" t="s">
        <v>78</v>
      </c>
    </row>
    <row r="15" spans="1:9" x14ac:dyDescent="0.25">
      <c r="A15">
        <v>12</v>
      </c>
      <c r="B15">
        <v>54.17</v>
      </c>
      <c r="C15" s="3">
        <v>42005</v>
      </c>
      <c r="D15" t="s">
        <v>53</v>
      </c>
      <c r="E15" s="2">
        <f t="shared" si="1"/>
        <v>5.0999999999999996</v>
      </c>
      <c r="F15" s="2">
        <f t="shared" si="0"/>
        <v>49.07</v>
      </c>
      <c r="G15" s="2">
        <f t="shared" si="2"/>
        <v>683.07</v>
      </c>
      <c r="I15" s="4" t="s">
        <v>79</v>
      </c>
    </row>
    <row r="16" spans="1:9" x14ac:dyDescent="0.25">
      <c r="A16">
        <v>13</v>
      </c>
      <c r="B16">
        <v>54.17</v>
      </c>
      <c r="C16" s="3">
        <v>42036</v>
      </c>
      <c r="D16" t="s">
        <v>54</v>
      </c>
      <c r="E16" s="2">
        <f t="shared" si="1"/>
        <v>4.76</v>
      </c>
      <c r="F16" s="2">
        <f t="shared" si="0"/>
        <v>49.41</v>
      </c>
      <c r="G16" s="2">
        <f t="shared" si="2"/>
        <v>633.66</v>
      </c>
      <c r="I16" s="4" t="s">
        <v>36</v>
      </c>
    </row>
    <row r="17" spans="1:9" x14ac:dyDescent="0.25">
      <c r="A17">
        <v>14</v>
      </c>
      <c r="B17">
        <v>54.17</v>
      </c>
      <c r="C17" s="3">
        <v>42064</v>
      </c>
      <c r="D17" t="s">
        <v>55</v>
      </c>
      <c r="E17" s="2">
        <f t="shared" si="1"/>
        <v>4.41</v>
      </c>
      <c r="F17" s="2">
        <f t="shared" si="0"/>
        <v>49.76</v>
      </c>
      <c r="G17" s="2">
        <f t="shared" si="2"/>
        <v>583.9</v>
      </c>
      <c r="I17" s="4" t="s">
        <v>37</v>
      </c>
    </row>
    <row r="18" spans="1:9" x14ac:dyDescent="0.25">
      <c r="A18">
        <v>15</v>
      </c>
      <c r="B18">
        <v>54.17</v>
      </c>
      <c r="C18" s="3">
        <v>42095</v>
      </c>
      <c r="D18" t="s">
        <v>56</v>
      </c>
      <c r="E18" s="2">
        <f t="shared" si="1"/>
        <v>4.07</v>
      </c>
      <c r="F18" s="2">
        <f t="shared" si="0"/>
        <v>50.1</v>
      </c>
      <c r="G18" s="2">
        <f t="shared" si="2"/>
        <v>533.79999999999995</v>
      </c>
      <c r="I18" s="4" t="s">
        <v>80</v>
      </c>
    </row>
    <row r="19" spans="1:9" x14ac:dyDescent="0.25">
      <c r="A19">
        <v>16</v>
      </c>
      <c r="B19">
        <v>54.17</v>
      </c>
      <c r="C19" s="3">
        <v>42125</v>
      </c>
      <c r="D19" t="s">
        <v>57</v>
      </c>
      <c r="E19" s="2">
        <f t="shared" si="1"/>
        <v>3.72</v>
      </c>
      <c r="F19" s="2">
        <f t="shared" si="0"/>
        <v>50.45</v>
      </c>
      <c r="G19" s="2">
        <f t="shared" si="2"/>
        <v>483.35</v>
      </c>
      <c r="I19" s="4" t="s">
        <v>84</v>
      </c>
    </row>
    <row r="20" spans="1:9" x14ac:dyDescent="0.25">
      <c r="A20">
        <v>17</v>
      </c>
      <c r="B20">
        <v>54.17</v>
      </c>
      <c r="C20" s="3">
        <v>42156</v>
      </c>
      <c r="D20" t="s">
        <v>58</v>
      </c>
      <c r="E20" s="2">
        <f t="shared" si="1"/>
        <v>3.37</v>
      </c>
      <c r="F20" s="2">
        <f t="shared" si="0"/>
        <v>50.8</v>
      </c>
      <c r="G20" s="2">
        <f t="shared" si="2"/>
        <v>432.55</v>
      </c>
    </row>
    <row r="21" spans="1:9" x14ac:dyDescent="0.25">
      <c r="A21">
        <v>18</v>
      </c>
      <c r="B21">
        <v>54.17</v>
      </c>
      <c r="C21" s="3">
        <v>42186</v>
      </c>
      <c r="D21" t="s">
        <v>59</v>
      </c>
      <c r="E21" s="2">
        <f t="shared" si="1"/>
        <v>3.01</v>
      </c>
      <c r="F21" s="2">
        <f t="shared" si="0"/>
        <v>51.16</v>
      </c>
      <c r="G21" s="2">
        <f t="shared" si="2"/>
        <v>381.39</v>
      </c>
      <c r="I21" s="23" t="s">
        <v>104</v>
      </c>
    </row>
    <row r="22" spans="1:9" x14ac:dyDescent="0.25">
      <c r="A22">
        <v>19</v>
      </c>
      <c r="B22">
        <v>54.17</v>
      </c>
      <c r="C22" s="3">
        <v>42217</v>
      </c>
      <c r="D22" t="s">
        <v>60</v>
      </c>
      <c r="E22" s="2">
        <f t="shared" si="1"/>
        <v>2.66</v>
      </c>
      <c r="F22" s="2">
        <f t="shared" si="0"/>
        <v>51.51</v>
      </c>
      <c r="G22" s="2">
        <f t="shared" si="2"/>
        <v>329.88</v>
      </c>
    </row>
    <row r="23" spans="1:9" x14ac:dyDescent="0.25">
      <c r="A23">
        <v>20</v>
      </c>
      <c r="B23">
        <v>54.17</v>
      </c>
      <c r="C23" s="3">
        <v>42248</v>
      </c>
      <c r="D23" t="s">
        <v>61</v>
      </c>
      <c r="E23" s="2">
        <f t="shared" si="1"/>
        <v>2.2999999999999998</v>
      </c>
      <c r="F23" s="2">
        <f t="shared" si="0"/>
        <v>51.87</v>
      </c>
      <c r="G23" s="2">
        <f t="shared" si="2"/>
        <v>278.01</v>
      </c>
    </row>
    <row r="24" spans="1:9" x14ac:dyDescent="0.25">
      <c r="A24">
        <v>21</v>
      </c>
      <c r="B24">
        <v>54.17</v>
      </c>
      <c r="C24" s="3">
        <v>42278</v>
      </c>
      <c r="D24" t="s">
        <v>62</v>
      </c>
      <c r="E24" s="2">
        <f t="shared" si="1"/>
        <v>1.94</v>
      </c>
      <c r="F24" s="2">
        <f t="shared" si="0"/>
        <v>52.23</v>
      </c>
      <c r="G24" s="2">
        <f t="shared" si="2"/>
        <v>225.78</v>
      </c>
    </row>
    <row r="25" spans="1:9" x14ac:dyDescent="0.25">
      <c r="A25">
        <v>22</v>
      </c>
      <c r="B25">
        <v>54.17</v>
      </c>
      <c r="C25" s="3">
        <v>42309</v>
      </c>
      <c r="D25" t="s">
        <v>63</v>
      </c>
      <c r="E25" s="2">
        <f t="shared" si="1"/>
        <v>1.57</v>
      </c>
      <c r="F25" s="2">
        <f t="shared" si="0"/>
        <v>52.6</v>
      </c>
      <c r="G25" s="2">
        <f t="shared" si="2"/>
        <v>173.18</v>
      </c>
    </row>
    <row r="26" spans="1:9" x14ac:dyDescent="0.25">
      <c r="A26">
        <v>23</v>
      </c>
      <c r="B26">
        <v>54.17</v>
      </c>
      <c r="C26" s="3">
        <v>42339</v>
      </c>
      <c r="D26" t="s">
        <v>64</v>
      </c>
      <c r="E26" s="2">
        <f t="shared" si="1"/>
        <v>1.21</v>
      </c>
      <c r="F26" s="2">
        <f t="shared" si="0"/>
        <v>52.96</v>
      </c>
      <c r="G26" s="2">
        <f t="shared" si="2"/>
        <v>120.22</v>
      </c>
    </row>
    <row r="27" spans="1:9" x14ac:dyDescent="0.25">
      <c r="A27">
        <v>24</v>
      </c>
      <c r="B27">
        <v>54.17</v>
      </c>
      <c r="C27" s="3">
        <v>42370</v>
      </c>
      <c r="D27" t="s">
        <v>65</v>
      </c>
      <c r="E27" s="2">
        <f t="shared" si="1"/>
        <v>0.84</v>
      </c>
      <c r="F27" s="2">
        <f t="shared" si="0"/>
        <v>53.33</v>
      </c>
      <c r="G27" s="2">
        <f t="shared" si="2"/>
        <v>66.89</v>
      </c>
    </row>
    <row r="28" spans="1:9" x14ac:dyDescent="0.25">
      <c r="A28">
        <v>25</v>
      </c>
      <c r="B28">
        <v>5.83</v>
      </c>
      <c r="C28" s="3">
        <v>42401</v>
      </c>
      <c r="D28" t="s">
        <v>66</v>
      </c>
      <c r="E28" s="2">
        <f t="shared" si="1"/>
        <v>0.47</v>
      </c>
      <c r="F28" s="2">
        <f t="shared" si="0"/>
        <v>5.36</v>
      </c>
      <c r="G28" s="2">
        <f t="shared" si="2"/>
        <v>61.53</v>
      </c>
    </row>
    <row r="29" spans="1:9" x14ac:dyDescent="0.25">
      <c r="A29">
        <v>26</v>
      </c>
      <c r="B29">
        <v>5.83</v>
      </c>
      <c r="C29" s="3">
        <v>42430</v>
      </c>
      <c r="D29" t="s">
        <v>67</v>
      </c>
      <c r="E29" s="2">
        <f t="shared" si="1"/>
        <v>0.43</v>
      </c>
      <c r="F29" s="2">
        <f t="shared" si="0"/>
        <v>5.4</v>
      </c>
      <c r="G29" s="2">
        <f t="shared" si="2"/>
        <v>56.13</v>
      </c>
    </row>
    <row r="30" spans="1:9" x14ac:dyDescent="0.25">
      <c r="A30">
        <v>27</v>
      </c>
      <c r="B30">
        <v>5.83</v>
      </c>
      <c r="C30" s="3">
        <v>42461</v>
      </c>
      <c r="D30" t="s">
        <v>68</v>
      </c>
      <c r="E30" s="2">
        <f t="shared" si="1"/>
        <v>0.39</v>
      </c>
      <c r="F30" s="2">
        <f t="shared" si="0"/>
        <v>5.44</v>
      </c>
      <c r="G30" s="2">
        <f t="shared" si="2"/>
        <v>50.69</v>
      </c>
    </row>
    <row r="31" spans="1:9" x14ac:dyDescent="0.25">
      <c r="A31">
        <v>28</v>
      </c>
      <c r="B31">
        <v>5.83</v>
      </c>
      <c r="C31" s="3">
        <v>42491</v>
      </c>
      <c r="D31" t="s">
        <v>69</v>
      </c>
      <c r="E31" s="2">
        <f t="shared" si="1"/>
        <v>0.35</v>
      </c>
      <c r="F31" s="2">
        <f t="shared" si="0"/>
        <v>5.48</v>
      </c>
      <c r="G31" s="2">
        <f t="shared" si="2"/>
        <v>45.21</v>
      </c>
    </row>
    <row r="32" spans="1:9" x14ac:dyDescent="0.25">
      <c r="A32">
        <v>29</v>
      </c>
      <c r="B32">
        <v>5.83</v>
      </c>
      <c r="C32" s="3">
        <v>42522</v>
      </c>
      <c r="D32" t="s">
        <v>70</v>
      </c>
      <c r="E32" s="2">
        <f t="shared" si="1"/>
        <v>0.31</v>
      </c>
      <c r="F32" s="2">
        <f t="shared" si="0"/>
        <v>5.52</v>
      </c>
      <c r="G32" s="2">
        <f t="shared" si="2"/>
        <v>39.69</v>
      </c>
    </row>
    <row r="33" spans="1:7" x14ac:dyDescent="0.25">
      <c r="A33">
        <v>30</v>
      </c>
      <c r="B33">
        <v>5.83</v>
      </c>
      <c r="C33" s="3">
        <v>42552</v>
      </c>
      <c r="D33" t="s">
        <v>71</v>
      </c>
      <c r="E33" s="2">
        <f t="shared" si="1"/>
        <v>0.28000000000000003</v>
      </c>
      <c r="F33" s="2">
        <f t="shared" si="0"/>
        <v>5.55</v>
      </c>
      <c r="G33" s="2">
        <f t="shared" si="2"/>
        <v>34.14</v>
      </c>
    </row>
    <row r="34" spans="1:7" x14ac:dyDescent="0.25">
      <c r="A34">
        <v>31</v>
      </c>
      <c r="B34">
        <v>5.83</v>
      </c>
      <c r="C34" s="3">
        <v>42583</v>
      </c>
      <c r="D34" t="s">
        <v>72</v>
      </c>
      <c r="E34" s="2">
        <f t="shared" si="1"/>
        <v>0.24</v>
      </c>
      <c r="F34" s="2">
        <f t="shared" si="0"/>
        <v>5.59</v>
      </c>
      <c r="G34" s="2">
        <f t="shared" si="2"/>
        <v>28.55</v>
      </c>
    </row>
    <row r="35" spans="1:7" x14ac:dyDescent="0.25">
      <c r="A35">
        <v>32</v>
      </c>
      <c r="B35">
        <v>5.83</v>
      </c>
      <c r="C35" s="3">
        <v>42614</v>
      </c>
      <c r="D35" t="s">
        <v>73</v>
      </c>
      <c r="E35" s="2">
        <f t="shared" si="1"/>
        <v>0.2</v>
      </c>
      <c r="F35" s="2">
        <f t="shared" si="0"/>
        <v>5.63</v>
      </c>
      <c r="G35" s="2">
        <f t="shared" si="2"/>
        <v>22.92</v>
      </c>
    </row>
    <row r="36" spans="1:7" x14ac:dyDescent="0.25">
      <c r="A36">
        <v>33</v>
      </c>
      <c r="B36">
        <v>5.83</v>
      </c>
      <c r="C36" s="3">
        <v>42644</v>
      </c>
      <c r="D36" t="s">
        <v>74</v>
      </c>
      <c r="E36" s="2">
        <f t="shared" si="1"/>
        <v>0.16</v>
      </c>
      <c r="F36" s="2">
        <f t="shared" si="0"/>
        <v>5.67</v>
      </c>
      <c r="G36" s="2">
        <f t="shared" si="2"/>
        <v>17.25</v>
      </c>
    </row>
    <row r="37" spans="1:7" x14ac:dyDescent="0.25">
      <c r="A37">
        <v>34</v>
      </c>
      <c r="B37">
        <v>5.83</v>
      </c>
      <c r="C37" s="3">
        <v>42675</v>
      </c>
      <c r="D37" t="s">
        <v>75</v>
      </c>
      <c r="E37" s="2">
        <f t="shared" si="1"/>
        <v>0.12</v>
      </c>
      <c r="F37" s="2">
        <f t="shared" si="0"/>
        <v>5.71</v>
      </c>
      <c r="G37" s="2">
        <f t="shared" si="2"/>
        <v>11.54</v>
      </c>
    </row>
    <row r="38" spans="1:7" x14ac:dyDescent="0.25">
      <c r="A38">
        <v>35</v>
      </c>
      <c r="B38">
        <v>5.83</v>
      </c>
      <c r="C38" s="3">
        <v>42705</v>
      </c>
      <c r="D38" t="s">
        <v>76</v>
      </c>
      <c r="E38" s="2">
        <f t="shared" si="1"/>
        <v>0.08</v>
      </c>
      <c r="F38" s="2">
        <f t="shared" si="0"/>
        <v>5.75</v>
      </c>
      <c r="G38" s="2">
        <f t="shared" si="2"/>
        <v>5.79</v>
      </c>
    </row>
    <row r="39" spans="1:7" x14ac:dyDescent="0.25">
      <c r="A39">
        <v>36</v>
      </c>
      <c r="B39">
        <v>5.83</v>
      </c>
      <c r="C39" s="3">
        <v>42736</v>
      </c>
      <c r="D39" t="s">
        <v>77</v>
      </c>
      <c r="E39" s="2">
        <f t="shared" si="1"/>
        <v>0.04</v>
      </c>
      <c r="F39" s="2">
        <f t="shared" si="0"/>
        <v>5.79</v>
      </c>
      <c r="G39" s="2">
        <f t="shared" si="2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workbookViewId="0">
      <selection sqref="A1:XFD1048576"/>
    </sheetView>
  </sheetViews>
  <sheetFormatPr defaultRowHeight="15" x14ac:dyDescent="0.25"/>
  <cols>
    <col min="1" max="1" width="5" bestFit="1" customWidth="1"/>
    <col min="2" max="2" width="8.140625" bestFit="1" customWidth="1"/>
    <col min="3" max="3" width="10.5703125" bestFit="1" customWidth="1"/>
    <col min="4" max="4" width="22.28515625" bestFit="1" customWidth="1"/>
    <col min="5" max="5" width="16.5703125" bestFit="1" customWidth="1"/>
    <col min="6" max="6" width="18.28515625" bestFit="1" customWidth="1"/>
    <col min="7" max="7" width="11.85546875" bestFit="1" customWidth="1"/>
    <col min="9" max="9" width="23.5703125" customWidth="1"/>
    <col min="10" max="10" width="60.140625" bestFit="1" customWidth="1"/>
  </cols>
  <sheetData>
    <row r="1" spans="1:9" x14ac:dyDescent="0.25">
      <c r="D1" s="15" t="s">
        <v>83</v>
      </c>
      <c r="E1" s="16">
        <v>1110</v>
      </c>
      <c r="F1">
        <v>7770</v>
      </c>
    </row>
    <row r="2" spans="1:9" x14ac:dyDescent="0.25">
      <c r="B2">
        <f>SUM(B4:B63)</f>
        <v>8880</v>
      </c>
      <c r="D2" s="15" t="s">
        <v>82</v>
      </c>
      <c r="E2" s="13">
        <f>SUM(E4:E63)</f>
        <v>1109.9900000000002</v>
      </c>
      <c r="F2" s="2">
        <f>SUM(F4:F63)</f>
        <v>7770.0099999999975</v>
      </c>
      <c r="I2" s="1">
        <v>7770</v>
      </c>
    </row>
    <row r="3" spans="1:9" x14ac:dyDescent="0.25">
      <c r="A3" t="s">
        <v>0</v>
      </c>
      <c r="B3" t="s">
        <v>1</v>
      </c>
      <c r="C3" s="3"/>
      <c r="E3" t="s">
        <v>4</v>
      </c>
      <c r="F3" t="s">
        <v>5</v>
      </c>
      <c r="G3" t="s">
        <v>41</v>
      </c>
    </row>
    <row r="4" spans="1:9" x14ac:dyDescent="0.25">
      <c r="A4">
        <v>1</v>
      </c>
      <c r="B4">
        <v>198</v>
      </c>
      <c r="C4" s="3"/>
      <c r="E4" s="2">
        <f>ROUND(I2*$I$10/12,2)</f>
        <v>42.12</v>
      </c>
      <c r="F4" s="2">
        <f>ROUND(B4-E4,2)</f>
        <v>155.88</v>
      </c>
      <c r="G4" s="2">
        <f>ROUND(I2-F4,2)</f>
        <v>7614.12</v>
      </c>
    </row>
    <row r="5" spans="1:9" x14ac:dyDescent="0.25">
      <c r="A5">
        <v>2</v>
      </c>
      <c r="B5">
        <v>198</v>
      </c>
      <c r="C5" s="3"/>
      <c r="E5" s="2">
        <f>ROUND(G4*$I$10/12,2)</f>
        <v>41.27</v>
      </c>
      <c r="F5" s="2">
        <f t="shared" ref="F5:F63" si="0">ROUND(B5-E5,2)</f>
        <v>156.72999999999999</v>
      </c>
      <c r="G5" s="2">
        <f>ROUND(G4-F5,2)</f>
        <v>7457.39</v>
      </c>
    </row>
    <row r="6" spans="1:9" x14ac:dyDescent="0.25">
      <c r="A6">
        <v>3</v>
      </c>
      <c r="B6">
        <v>198</v>
      </c>
      <c r="C6" s="3"/>
      <c r="E6" s="2">
        <f t="shared" ref="E6:E63" si="1">ROUND(G5*$I$10/12,2)</f>
        <v>40.42</v>
      </c>
      <c r="F6" s="2">
        <f t="shared" si="0"/>
        <v>157.58000000000001</v>
      </c>
      <c r="G6" s="2">
        <f t="shared" ref="G6:G63" si="2">ROUND(G5-F6,2)</f>
        <v>7299.81</v>
      </c>
    </row>
    <row r="7" spans="1:9" x14ac:dyDescent="0.25">
      <c r="A7">
        <v>4</v>
      </c>
      <c r="B7">
        <v>198</v>
      </c>
      <c r="C7" s="3"/>
      <c r="E7" s="2">
        <f t="shared" si="1"/>
        <v>39.57</v>
      </c>
      <c r="F7" s="2">
        <f t="shared" si="0"/>
        <v>158.43</v>
      </c>
      <c r="G7" s="2">
        <f t="shared" si="2"/>
        <v>7141.38</v>
      </c>
    </row>
    <row r="8" spans="1:9" x14ac:dyDescent="0.25">
      <c r="A8">
        <v>5</v>
      </c>
      <c r="B8">
        <v>198</v>
      </c>
      <c r="C8" s="3"/>
      <c r="E8" s="2">
        <f t="shared" si="1"/>
        <v>38.71</v>
      </c>
      <c r="F8" s="2">
        <f t="shared" si="0"/>
        <v>159.29</v>
      </c>
      <c r="G8" s="2">
        <f t="shared" si="2"/>
        <v>6982.09</v>
      </c>
    </row>
    <row r="9" spans="1:9" x14ac:dyDescent="0.25">
      <c r="A9">
        <v>6</v>
      </c>
      <c r="B9">
        <v>198</v>
      </c>
      <c r="C9" s="3"/>
      <c r="E9" s="2">
        <f t="shared" si="1"/>
        <v>37.840000000000003</v>
      </c>
      <c r="F9" s="2">
        <f t="shared" si="0"/>
        <v>160.16</v>
      </c>
      <c r="G9" s="2">
        <f t="shared" si="2"/>
        <v>6821.93</v>
      </c>
      <c r="I9" s="10" t="s">
        <v>81</v>
      </c>
    </row>
    <row r="10" spans="1:9" x14ac:dyDescent="0.25">
      <c r="A10">
        <v>7</v>
      </c>
      <c r="B10">
        <v>198</v>
      </c>
      <c r="C10" s="3"/>
      <c r="E10" s="2">
        <f t="shared" si="1"/>
        <v>36.979999999999997</v>
      </c>
      <c r="F10" s="2">
        <f t="shared" si="0"/>
        <v>161.02000000000001</v>
      </c>
      <c r="G10" s="2">
        <f t="shared" si="2"/>
        <v>6660.91</v>
      </c>
      <c r="I10" s="14">
        <v>6.5043141763711926E-2</v>
      </c>
    </row>
    <row r="11" spans="1:9" x14ac:dyDescent="0.25">
      <c r="A11">
        <v>8</v>
      </c>
      <c r="B11">
        <v>198</v>
      </c>
      <c r="C11" s="3"/>
      <c r="E11" s="2">
        <f t="shared" si="1"/>
        <v>36.1</v>
      </c>
      <c r="F11" s="2">
        <f t="shared" si="0"/>
        <v>161.9</v>
      </c>
      <c r="G11" s="2">
        <f t="shared" si="2"/>
        <v>6499.01</v>
      </c>
      <c r="I11" s="11" t="s">
        <v>40</v>
      </c>
    </row>
    <row r="12" spans="1:9" x14ac:dyDescent="0.25">
      <c r="A12">
        <v>9</v>
      </c>
      <c r="B12">
        <v>198</v>
      </c>
      <c r="C12" s="3"/>
      <c r="E12" s="2">
        <f t="shared" si="1"/>
        <v>35.229999999999997</v>
      </c>
      <c r="F12" s="2">
        <f t="shared" si="0"/>
        <v>162.77000000000001</v>
      </c>
      <c r="G12" s="2">
        <f t="shared" si="2"/>
        <v>6336.24</v>
      </c>
    </row>
    <row r="13" spans="1:9" x14ac:dyDescent="0.25">
      <c r="A13">
        <v>10</v>
      </c>
      <c r="B13">
        <v>198</v>
      </c>
      <c r="C13" s="3"/>
      <c r="E13" s="2">
        <f t="shared" si="1"/>
        <v>34.340000000000003</v>
      </c>
      <c r="F13" s="2">
        <f t="shared" si="0"/>
        <v>163.66</v>
      </c>
      <c r="G13" s="2">
        <f t="shared" si="2"/>
        <v>6172.58</v>
      </c>
      <c r="I13" s="4" t="s">
        <v>35</v>
      </c>
    </row>
    <row r="14" spans="1:9" x14ac:dyDescent="0.25">
      <c r="A14">
        <v>11</v>
      </c>
      <c r="B14">
        <v>198</v>
      </c>
      <c r="C14" s="3"/>
      <c r="E14" s="2">
        <f t="shared" si="1"/>
        <v>33.46</v>
      </c>
      <c r="F14" s="2">
        <f t="shared" si="0"/>
        <v>164.54</v>
      </c>
      <c r="G14" s="2">
        <f t="shared" si="2"/>
        <v>6008.04</v>
      </c>
      <c r="I14" s="4" t="s">
        <v>78</v>
      </c>
    </row>
    <row r="15" spans="1:9" x14ac:dyDescent="0.25">
      <c r="A15">
        <v>12</v>
      </c>
      <c r="B15">
        <v>198</v>
      </c>
      <c r="C15" s="3"/>
      <c r="E15" s="2">
        <f t="shared" si="1"/>
        <v>32.57</v>
      </c>
      <c r="F15" s="2">
        <f t="shared" si="0"/>
        <v>165.43</v>
      </c>
      <c r="G15" s="2">
        <f t="shared" si="2"/>
        <v>5842.61</v>
      </c>
      <c r="I15" s="4" t="s">
        <v>79</v>
      </c>
    </row>
    <row r="16" spans="1:9" x14ac:dyDescent="0.25">
      <c r="A16">
        <v>13</v>
      </c>
      <c r="B16">
        <v>198</v>
      </c>
      <c r="C16" s="3"/>
      <c r="E16" s="2">
        <f t="shared" si="1"/>
        <v>31.67</v>
      </c>
      <c r="F16" s="2">
        <f t="shared" si="0"/>
        <v>166.33</v>
      </c>
      <c r="G16" s="2">
        <f t="shared" si="2"/>
        <v>5676.28</v>
      </c>
      <c r="I16" s="4" t="s">
        <v>36</v>
      </c>
    </row>
    <row r="17" spans="1:9" x14ac:dyDescent="0.25">
      <c r="A17">
        <v>14</v>
      </c>
      <c r="B17">
        <v>198</v>
      </c>
      <c r="C17" s="3"/>
      <c r="E17" s="2">
        <f t="shared" si="1"/>
        <v>30.77</v>
      </c>
      <c r="F17" s="2">
        <f t="shared" si="0"/>
        <v>167.23</v>
      </c>
      <c r="G17" s="2">
        <f t="shared" si="2"/>
        <v>5509.05</v>
      </c>
      <c r="I17" s="4" t="s">
        <v>37</v>
      </c>
    </row>
    <row r="18" spans="1:9" x14ac:dyDescent="0.25">
      <c r="A18">
        <v>15</v>
      </c>
      <c r="B18">
        <v>198</v>
      </c>
      <c r="C18" s="3"/>
      <c r="E18" s="2">
        <f t="shared" si="1"/>
        <v>29.86</v>
      </c>
      <c r="F18" s="2">
        <f t="shared" si="0"/>
        <v>168.14</v>
      </c>
      <c r="G18" s="2">
        <f t="shared" si="2"/>
        <v>5340.91</v>
      </c>
      <c r="I18" s="4" t="s">
        <v>80</v>
      </c>
    </row>
    <row r="19" spans="1:9" x14ac:dyDescent="0.25">
      <c r="A19">
        <v>16</v>
      </c>
      <c r="B19">
        <v>198</v>
      </c>
      <c r="C19" s="3"/>
      <c r="E19" s="2">
        <f t="shared" si="1"/>
        <v>28.95</v>
      </c>
      <c r="F19" s="2">
        <f t="shared" si="0"/>
        <v>169.05</v>
      </c>
      <c r="G19" s="2">
        <f t="shared" si="2"/>
        <v>5171.8599999999997</v>
      </c>
      <c r="I19" s="4" t="s">
        <v>84</v>
      </c>
    </row>
    <row r="20" spans="1:9" x14ac:dyDescent="0.25">
      <c r="A20">
        <v>17</v>
      </c>
      <c r="B20">
        <v>198</v>
      </c>
      <c r="C20" s="3"/>
      <c r="E20" s="2">
        <f t="shared" si="1"/>
        <v>28.03</v>
      </c>
      <c r="F20" s="2">
        <f t="shared" si="0"/>
        <v>169.97</v>
      </c>
      <c r="G20" s="2">
        <f t="shared" si="2"/>
        <v>5001.8900000000003</v>
      </c>
    </row>
    <row r="21" spans="1:9" x14ac:dyDescent="0.25">
      <c r="A21">
        <v>18</v>
      </c>
      <c r="B21">
        <v>198</v>
      </c>
      <c r="C21" s="3"/>
      <c r="E21" s="2">
        <f t="shared" si="1"/>
        <v>27.11</v>
      </c>
      <c r="F21" s="2">
        <f t="shared" si="0"/>
        <v>170.89</v>
      </c>
      <c r="G21" s="2">
        <f t="shared" si="2"/>
        <v>4831</v>
      </c>
      <c r="I21" s="23" t="s">
        <v>104</v>
      </c>
    </row>
    <row r="22" spans="1:9" x14ac:dyDescent="0.25">
      <c r="A22">
        <v>19</v>
      </c>
      <c r="B22">
        <v>198</v>
      </c>
      <c r="C22" s="3"/>
      <c r="E22" s="2">
        <f t="shared" si="1"/>
        <v>26.19</v>
      </c>
      <c r="F22" s="2">
        <f t="shared" si="0"/>
        <v>171.81</v>
      </c>
      <c r="G22" s="2">
        <f t="shared" si="2"/>
        <v>4659.1899999999996</v>
      </c>
    </row>
    <row r="23" spans="1:9" x14ac:dyDescent="0.25">
      <c r="A23">
        <v>20</v>
      </c>
      <c r="B23">
        <v>198</v>
      </c>
      <c r="C23" s="3"/>
      <c r="E23" s="2">
        <f t="shared" si="1"/>
        <v>25.25</v>
      </c>
      <c r="F23" s="2">
        <f t="shared" si="0"/>
        <v>172.75</v>
      </c>
      <c r="G23" s="2">
        <f t="shared" si="2"/>
        <v>4486.4399999999996</v>
      </c>
    </row>
    <row r="24" spans="1:9" x14ac:dyDescent="0.25">
      <c r="A24">
        <v>21</v>
      </c>
      <c r="B24">
        <v>198</v>
      </c>
      <c r="C24" s="3"/>
      <c r="E24" s="2">
        <f t="shared" si="1"/>
        <v>24.32</v>
      </c>
      <c r="F24" s="2">
        <f t="shared" si="0"/>
        <v>173.68</v>
      </c>
      <c r="G24" s="2">
        <f t="shared" si="2"/>
        <v>4312.76</v>
      </c>
    </row>
    <row r="25" spans="1:9" x14ac:dyDescent="0.25">
      <c r="A25">
        <v>22</v>
      </c>
      <c r="B25">
        <v>198</v>
      </c>
      <c r="C25" s="3"/>
      <c r="E25" s="2">
        <f t="shared" si="1"/>
        <v>23.38</v>
      </c>
      <c r="F25" s="2">
        <f t="shared" si="0"/>
        <v>174.62</v>
      </c>
      <c r="G25" s="2">
        <f t="shared" si="2"/>
        <v>4138.1400000000003</v>
      </c>
    </row>
    <row r="26" spans="1:9" x14ac:dyDescent="0.25">
      <c r="A26">
        <v>23</v>
      </c>
      <c r="B26">
        <v>198</v>
      </c>
      <c r="C26" s="3"/>
      <c r="E26" s="2">
        <f t="shared" si="1"/>
        <v>22.43</v>
      </c>
      <c r="F26" s="2">
        <f t="shared" si="0"/>
        <v>175.57</v>
      </c>
      <c r="G26" s="2">
        <f t="shared" si="2"/>
        <v>3962.57</v>
      </c>
    </row>
    <row r="27" spans="1:9" x14ac:dyDescent="0.25">
      <c r="A27">
        <v>24</v>
      </c>
      <c r="B27">
        <v>198</v>
      </c>
      <c r="C27" s="3"/>
      <c r="E27" s="2">
        <f t="shared" si="1"/>
        <v>21.48</v>
      </c>
      <c r="F27" s="2">
        <f t="shared" si="0"/>
        <v>176.52</v>
      </c>
      <c r="G27" s="2">
        <f t="shared" si="2"/>
        <v>3786.05</v>
      </c>
    </row>
    <row r="28" spans="1:9" x14ac:dyDescent="0.25">
      <c r="A28">
        <v>25</v>
      </c>
      <c r="B28">
        <v>198</v>
      </c>
      <c r="C28" s="3"/>
      <c r="E28" s="2">
        <f t="shared" si="1"/>
        <v>20.52</v>
      </c>
      <c r="F28" s="2">
        <f t="shared" si="0"/>
        <v>177.48</v>
      </c>
      <c r="G28" s="2">
        <f t="shared" si="2"/>
        <v>3608.57</v>
      </c>
    </row>
    <row r="29" spans="1:9" x14ac:dyDescent="0.25">
      <c r="A29">
        <v>26</v>
      </c>
      <c r="B29">
        <v>198</v>
      </c>
      <c r="C29" s="3"/>
      <c r="E29" s="2">
        <f t="shared" si="1"/>
        <v>19.559999999999999</v>
      </c>
      <c r="F29" s="2">
        <f t="shared" si="0"/>
        <v>178.44</v>
      </c>
      <c r="G29" s="2">
        <f t="shared" si="2"/>
        <v>3430.13</v>
      </c>
    </row>
    <row r="30" spans="1:9" x14ac:dyDescent="0.25">
      <c r="A30">
        <v>27</v>
      </c>
      <c r="B30">
        <v>198</v>
      </c>
      <c r="C30" s="3"/>
      <c r="E30" s="2">
        <f t="shared" si="1"/>
        <v>18.59</v>
      </c>
      <c r="F30" s="2">
        <f t="shared" si="0"/>
        <v>179.41</v>
      </c>
      <c r="G30" s="2">
        <f t="shared" si="2"/>
        <v>3250.72</v>
      </c>
    </row>
    <row r="31" spans="1:9" x14ac:dyDescent="0.25">
      <c r="A31">
        <v>28</v>
      </c>
      <c r="B31">
        <v>198</v>
      </c>
      <c r="C31" s="3"/>
      <c r="E31" s="2">
        <f t="shared" si="1"/>
        <v>17.62</v>
      </c>
      <c r="F31" s="2">
        <f t="shared" si="0"/>
        <v>180.38</v>
      </c>
      <c r="G31" s="2">
        <f t="shared" si="2"/>
        <v>3070.34</v>
      </c>
    </row>
    <row r="32" spans="1:9" x14ac:dyDescent="0.25">
      <c r="A32">
        <v>29</v>
      </c>
      <c r="B32">
        <v>198</v>
      </c>
      <c r="C32" s="3"/>
      <c r="E32" s="2">
        <f t="shared" si="1"/>
        <v>16.64</v>
      </c>
      <c r="F32" s="2">
        <f t="shared" si="0"/>
        <v>181.36</v>
      </c>
      <c r="G32" s="2">
        <f t="shared" si="2"/>
        <v>2888.98</v>
      </c>
    </row>
    <row r="33" spans="1:7" x14ac:dyDescent="0.25">
      <c r="A33">
        <v>30</v>
      </c>
      <c r="B33">
        <v>198</v>
      </c>
      <c r="C33" s="3"/>
      <c r="E33" s="2">
        <f t="shared" si="1"/>
        <v>15.66</v>
      </c>
      <c r="F33" s="2">
        <f t="shared" si="0"/>
        <v>182.34</v>
      </c>
      <c r="G33" s="2">
        <f t="shared" si="2"/>
        <v>2706.64</v>
      </c>
    </row>
    <row r="34" spans="1:7" x14ac:dyDescent="0.25">
      <c r="A34">
        <v>31</v>
      </c>
      <c r="B34">
        <v>98</v>
      </c>
      <c r="C34" s="3"/>
      <c r="E34" s="2">
        <f t="shared" si="1"/>
        <v>14.67</v>
      </c>
      <c r="F34" s="2">
        <f t="shared" si="0"/>
        <v>83.33</v>
      </c>
      <c r="G34" s="2">
        <f t="shared" si="2"/>
        <v>2623.31</v>
      </c>
    </row>
    <row r="35" spans="1:7" x14ac:dyDescent="0.25">
      <c r="A35">
        <v>32</v>
      </c>
      <c r="B35">
        <v>98</v>
      </c>
      <c r="C35" s="3"/>
      <c r="E35" s="2">
        <f t="shared" si="1"/>
        <v>14.22</v>
      </c>
      <c r="F35" s="2">
        <f t="shared" si="0"/>
        <v>83.78</v>
      </c>
      <c r="G35" s="2">
        <f t="shared" si="2"/>
        <v>2539.5300000000002</v>
      </c>
    </row>
    <row r="36" spans="1:7" x14ac:dyDescent="0.25">
      <c r="A36">
        <v>33</v>
      </c>
      <c r="B36">
        <v>98</v>
      </c>
      <c r="C36" s="3"/>
      <c r="E36" s="2">
        <f t="shared" si="1"/>
        <v>13.76</v>
      </c>
      <c r="F36" s="2">
        <f t="shared" si="0"/>
        <v>84.24</v>
      </c>
      <c r="G36" s="2">
        <f t="shared" si="2"/>
        <v>2455.29</v>
      </c>
    </row>
    <row r="37" spans="1:7" x14ac:dyDescent="0.25">
      <c r="A37">
        <v>34</v>
      </c>
      <c r="B37">
        <v>98</v>
      </c>
      <c r="C37" s="3"/>
      <c r="E37" s="2">
        <f t="shared" si="1"/>
        <v>13.31</v>
      </c>
      <c r="F37" s="2">
        <f t="shared" si="0"/>
        <v>84.69</v>
      </c>
      <c r="G37" s="2">
        <f t="shared" si="2"/>
        <v>2370.6</v>
      </c>
    </row>
    <row r="38" spans="1:7" x14ac:dyDescent="0.25">
      <c r="A38">
        <v>35</v>
      </c>
      <c r="B38">
        <v>98</v>
      </c>
      <c r="C38" s="3"/>
      <c r="E38" s="2">
        <f t="shared" si="1"/>
        <v>12.85</v>
      </c>
      <c r="F38" s="2">
        <f t="shared" si="0"/>
        <v>85.15</v>
      </c>
      <c r="G38" s="2">
        <f t="shared" si="2"/>
        <v>2285.4499999999998</v>
      </c>
    </row>
    <row r="39" spans="1:7" x14ac:dyDescent="0.25">
      <c r="A39">
        <v>36</v>
      </c>
      <c r="B39">
        <v>98</v>
      </c>
      <c r="C39" s="3"/>
      <c r="E39" s="2">
        <f t="shared" si="1"/>
        <v>12.39</v>
      </c>
      <c r="F39" s="2">
        <f t="shared" si="0"/>
        <v>85.61</v>
      </c>
      <c r="G39" s="2">
        <f t="shared" si="2"/>
        <v>2199.84</v>
      </c>
    </row>
    <row r="40" spans="1:7" x14ac:dyDescent="0.25">
      <c r="A40">
        <v>37</v>
      </c>
      <c r="B40">
        <v>98</v>
      </c>
      <c r="E40" s="2">
        <f t="shared" si="1"/>
        <v>11.92</v>
      </c>
      <c r="F40" s="2">
        <f t="shared" si="0"/>
        <v>86.08</v>
      </c>
      <c r="G40" s="2">
        <f t="shared" si="2"/>
        <v>2113.7600000000002</v>
      </c>
    </row>
    <row r="41" spans="1:7" x14ac:dyDescent="0.25">
      <c r="A41">
        <v>38</v>
      </c>
      <c r="B41">
        <v>98</v>
      </c>
      <c r="E41" s="2">
        <f t="shared" si="1"/>
        <v>11.46</v>
      </c>
      <c r="F41" s="2">
        <f t="shared" si="0"/>
        <v>86.54</v>
      </c>
      <c r="G41" s="2">
        <f t="shared" si="2"/>
        <v>2027.22</v>
      </c>
    </row>
    <row r="42" spans="1:7" x14ac:dyDescent="0.25">
      <c r="A42">
        <v>39</v>
      </c>
      <c r="B42">
        <v>98</v>
      </c>
      <c r="E42" s="2">
        <f t="shared" si="1"/>
        <v>10.99</v>
      </c>
      <c r="F42" s="2">
        <f t="shared" si="0"/>
        <v>87.01</v>
      </c>
      <c r="G42" s="2">
        <f t="shared" si="2"/>
        <v>1940.21</v>
      </c>
    </row>
    <row r="43" spans="1:7" x14ac:dyDescent="0.25">
      <c r="A43">
        <v>40</v>
      </c>
      <c r="B43">
        <v>98</v>
      </c>
      <c r="E43" s="2">
        <f t="shared" si="1"/>
        <v>10.52</v>
      </c>
      <c r="F43" s="2">
        <f t="shared" si="0"/>
        <v>87.48</v>
      </c>
      <c r="G43" s="2">
        <f t="shared" si="2"/>
        <v>1852.73</v>
      </c>
    </row>
    <row r="44" spans="1:7" x14ac:dyDescent="0.25">
      <c r="A44">
        <v>41</v>
      </c>
      <c r="B44">
        <v>98</v>
      </c>
      <c r="E44" s="2">
        <f t="shared" si="1"/>
        <v>10.039999999999999</v>
      </c>
      <c r="F44" s="2">
        <f t="shared" si="0"/>
        <v>87.96</v>
      </c>
      <c r="G44" s="2">
        <f t="shared" si="2"/>
        <v>1764.77</v>
      </c>
    </row>
    <row r="45" spans="1:7" x14ac:dyDescent="0.25">
      <c r="A45">
        <v>42</v>
      </c>
      <c r="B45">
        <v>98</v>
      </c>
      <c r="E45" s="2">
        <f t="shared" si="1"/>
        <v>9.57</v>
      </c>
      <c r="F45" s="2">
        <f t="shared" si="0"/>
        <v>88.43</v>
      </c>
      <c r="G45" s="2">
        <f t="shared" si="2"/>
        <v>1676.34</v>
      </c>
    </row>
    <row r="46" spans="1:7" x14ac:dyDescent="0.25">
      <c r="A46">
        <v>43</v>
      </c>
      <c r="B46">
        <v>98</v>
      </c>
      <c r="E46" s="2">
        <f t="shared" si="1"/>
        <v>9.09</v>
      </c>
      <c r="F46" s="2">
        <f t="shared" si="0"/>
        <v>88.91</v>
      </c>
      <c r="G46" s="2">
        <f t="shared" si="2"/>
        <v>1587.43</v>
      </c>
    </row>
    <row r="47" spans="1:7" x14ac:dyDescent="0.25">
      <c r="A47">
        <v>44</v>
      </c>
      <c r="B47">
        <v>98</v>
      </c>
      <c r="E47" s="2">
        <f t="shared" si="1"/>
        <v>8.6</v>
      </c>
      <c r="F47" s="2">
        <f t="shared" si="0"/>
        <v>89.4</v>
      </c>
      <c r="G47" s="2">
        <f t="shared" si="2"/>
        <v>1498.03</v>
      </c>
    </row>
    <row r="48" spans="1:7" x14ac:dyDescent="0.25">
      <c r="A48">
        <v>45</v>
      </c>
      <c r="B48">
        <v>98</v>
      </c>
      <c r="E48" s="2">
        <f t="shared" si="1"/>
        <v>8.1199999999999992</v>
      </c>
      <c r="F48" s="2">
        <f t="shared" si="0"/>
        <v>89.88</v>
      </c>
      <c r="G48" s="2">
        <f t="shared" si="2"/>
        <v>1408.15</v>
      </c>
    </row>
    <row r="49" spans="1:7" x14ac:dyDescent="0.25">
      <c r="A49">
        <v>46</v>
      </c>
      <c r="B49">
        <v>98</v>
      </c>
      <c r="E49" s="2">
        <f t="shared" si="1"/>
        <v>7.63</v>
      </c>
      <c r="F49" s="2">
        <f t="shared" si="0"/>
        <v>90.37</v>
      </c>
      <c r="G49" s="2">
        <f t="shared" si="2"/>
        <v>1317.78</v>
      </c>
    </row>
    <row r="50" spans="1:7" x14ac:dyDescent="0.25">
      <c r="A50">
        <v>47</v>
      </c>
      <c r="B50">
        <v>98</v>
      </c>
      <c r="E50" s="2">
        <f t="shared" si="1"/>
        <v>7.14</v>
      </c>
      <c r="F50" s="2">
        <f t="shared" si="0"/>
        <v>90.86</v>
      </c>
      <c r="G50" s="2">
        <f t="shared" si="2"/>
        <v>1226.92</v>
      </c>
    </row>
    <row r="51" spans="1:7" x14ac:dyDescent="0.25">
      <c r="A51">
        <v>48</v>
      </c>
      <c r="B51">
        <v>98</v>
      </c>
      <c r="E51" s="2">
        <f t="shared" si="1"/>
        <v>6.65</v>
      </c>
      <c r="F51" s="2">
        <f t="shared" si="0"/>
        <v>91.35</v>
      </c>
      <c r="G51" s="2">
        <f t="shared" si="2"/>
        <v>1135.57</v>
      </c>
    </row>
    <row r="52" spans="1:7" x14ac:dyDescent="0.25">
      <c r="A52">
        <v>49</v>
      </c>
      <c r="B52">
        <v>98</v>
      </c>
      <c r="E52" s="2">
        <f t="shared" si="1"/>
        <v>6.16</v>
      </c>
      <c r="F52" s="2">
        <f t="shared" si="0"/>
        <v>91.84</v>
      </c>
      <c r="G52" s="2">
        <f t="shared" si="2"/>
        <v>1043.73</v>
      </c>
    </row>
    <row r="53" spans="1:7" x14ac:dyDescent="0.25">
      <c r="A53">
        <v>50</v>
      </c>
      <c r="B53">
        <v>98</v>
      </c>
      <c r="E53" s="2">
        <f t="shared" si="1"/>
        <v>5.66</v>
      </c>
      <c r="F53" s="2">
        <f t="shared" si="0"/>
        <v>92.34</v>
      </c>
      <c r="G53" s="2">
        <f t="shared" si="2"/>
        <v>951.39</v>
      </c>
    </row>
    <row r="54" spans="1:7" x14ac:dyDescent="0.25">
      <c r="A54">
        <v>51</v>
      </c>
      <c r="B54">
        <v>98</v>
      </c>
      <c r="E54" s="2">
        <f t="shared" si="1"/>
        <v>5.16</v>
      </c>
      <c r="F54" s="2">
        <f t="shared" si="0"/>
        <v>92.84</v>
      </c>
      <c r="G54" s="2">
        <f t="shared" si="2"/>
        <v>858.55</v>
      </c>
    </row>
    <row r="55" spans="1:7" x14ac:dyDescent="0.25">
      <c r="A55">
        <v>52</v>
      </c>
      <c r="B55">
        <v>98</v>
      </c>
      <c r="E55" s="2">
        <f t="shared" si="1"/>
        <v>4.6500000000000004</v>
      </c>
      <c r="F55" s="2">
        <f t="shared" si="0"/>
        <v>93.35</v>
      </c>
      <c r="G55" s="2">
        <f t="shared" si="2"/>
        <v>765.2</v>
      </c>
    </row>
    <row r="56" spans="1:7" x14ac:dyDescent="0.25">
      <c r="A56">
        <v>53</v>
      </c>
      <c r="B56">
        <v>98</v>
      </c>
      <c r="E56" s="2">
        <f t="shared" si="1"/>
        <v>4.1500000000000004</v>
      </c>
      <c r="F56" s="2">
        <f t="shared" si="0"/>
        <v>93.85</v>
      </c>
      <c r="G56" s="2">
        <f t="shared" si="2"/>
        <v>671.35</v>
      </c>
    </row>
    <row r="57" spans="1:7" x14ac:dyDescent="0.25">
      <c r="A57">
        <v>54</v>
      </c>
      <c r="B57">
        <v>98</v>
      </c>
      <c r="E57" s="2">
        <f t="shared" si="1"/>
        <v>3.64</v>
      </c>
      <c r="F57" s="2">
        <f t="shared" si="0"/>
        <v>94.36</v>
      </c>
      <c r="G57" s="2">
        <f t="shared" si="2"/>
        <v>576.99</v>
      </c>
    </row>
    <row r="58" spans="1:7" x14ac:dyDescent="0.25">
      <c r="A58">
        <v>55</v>
      </c>
      <c r="B58">
        <v>98</v>
      </c>
      <c r="E58" s="2">
        <f t="shared" si="1"/>
        <v>3.13</v>
      </c>
      <c r="F58" s="2">
        <f t="shared" si="0"/>
        <v>94.87</v>
      </c>
      <c r="G58" s="2">
        <f t="shared" si="2"/>
        <v>482.12</v>
      </c>
    </row>
    <row r="59" spans="1:7" x14ac:dyDescent="0.25">
      <c r="A59">
        <v>56</v>
      </c>
      <c r="B59">
        <v>98</v>
      </c>
      <c r="E59" s="2">
        <f t="shared" si="1"/>
        <v>2.61</v>
      </c>
      <c r="F59" s="2">
        <f t="shared" si="0"/>
        <v>95.39</v>
      </c>
      <c r="G59" s="2">
        <f t="shared" si="2"/>
        <v>386.73</v>
      </c>
    </row>
    <row r="60" spans="1:7" x14ac:dyDescent="0.25">
      <c r="A60">
        <v>57</v>
      </c>
      <c r="B60">
        <v>98</v>
      </c>
      <c r="E60" s="2">
        <f t="shared" si="1"/>
        <v>2.1</v>
      </c>
      <c r="F60" s="2">
        <f t="shared" si="0"/>
        <v>95.9</v>
      </c>
      <c r="G60" s="2">
        <f t="shared" si="2"/>
        <v>290.83</v>
      </c>
    </row>
    <row r="61" spans="1:7" x14ac:dyDescent="0.25">
      <c r="A61">
        <v>58</v>
      </c>
      <c r="B61">
        <v>98</v>
      </c>
      <c r="E61" s="2">
        <f t="shared" si="1"/>
        <v>1.58</v>
      </c>
      <c r="F61" s="2">
        <f t="shared" si="0"/>
        <v>96.42</v>
      </c>
      <c r="G61" s="2">
        <f t="shared" si="2"/>
        <v>194.41</v>
      </c>
    </row>
    <row r="62" spans="1:7" x14ac:dyDescent="0.25">
      <c r="A62">
        <v>59</v>
      </c>
      <c r="B62">
        <v>98</v>
      </c>
      <c r="E62" s="2">
        <f t="shared" si="1"/>
        <v>1.05</v>
      </c>
      <c r="F62" s="2">
        <f t="shared" si="0"/>
        <v>96.95</v>
      </c>
      <c r="G62" s="2">
        <f t="shared" si="2"/>
        <v>97.46</v>
      </c>
    </row>
    <row r="63" spans="1:7" x14ac:dyDescent="0.25">
      <c r="A63">
        <v>60</v>
      </c>
      <c r="B63">
        <v>98</v>
      </c>
      <c r="E63" s="2">
        <f t="shared" si="1"/>
        <v>0.53</v>
      </c>
      <c r="F63" s="2">
        <f t="shared" si="0"/>
        <v>97.47</v>
      </c>
      <c r="G63" s="2">
        <f t="shared" si="2"/>
        <v>-0.01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I7" sqref="I7"/>
    </sheetView>
  </sheetViews>
  <sheetFormatPr defaultRowHeight="15" x14ac:dyDescent="0.25"/>
  <cols>
    <col min="1" max="1" width="5" bestFit="1" customWidth="1"/>
    <col min="2" max="2" width="8.140625" bestFit="1" customWidth="1"/>
    <col min="3" max="3" width="10.5703125" bestFit="1" customWidth="1"/>
    <col min="4" max="4" width="22.28515625" bestFit="1" customWidth="1"/>
    <col min="5" max="5" width="16.5703125" bestFit="1" customWidth="1"/>
    <col min="6" max="6" width="18.28515625" bestFit="1" customWidth="1"/>
    <col min="7" max="7" width="11.85546875" bestFit="1" customWidth="1"/>
    <col min="9" max="9" width="23.5703125" customWidth="1"/>
    <col min="10" max="10" width="60.140625" bestFit="1" customWidth="1"/>
  </cols>
  <sheetData>
    <row r="1" spans="1:9" x14ac:dyDescent="0.25">
      <c r="D1" s="15" t="s">
        <v>83</v>
      </c>
      <c r="E1" s="16">
        <v>1862.6</v>
      </c>
      <c r="F1">
        <v>20694.400000000001</v>
      </c>
    </row>
    <row r="2" spans="1:9" x14ac:dyDescent="0.25">
      <c r="B2">
        <f>SUM(B4:B39)</f>
        <v>22557.000000000007</v>
      </c>
      <c r="D2" s="15" t="s">
        <v>82</v>
      </c>
      <c r="E2" s="13">
        <f>SUM(E4:E39)</f>
        <v>1862.6</v>
      </c>
      <c r="F2" s="2">
        <f>SUM(F4:F39)</f>
        <v>20694.400000000001</v>
      </c>
      <c r="I2" s="1">
        <v>20694.400000000001</v>
      </c>
    </row>
    <row r="3" spans="1:9" x14ac:dyDescent="0.25">
      <c r="A3" t="s">
        <v>0</v>
      </c>
      <c r="B3" t="s">
        <v>1</v>
      </c>
      <c r="C3" s="3"/>
      <c r="E3" t="s">
        <v>4</v>
      </c>
      <c r="F3" t="s">
        <v>5</v>
      </c>
      <c r="G3" t="s">
        <v>41</v>
      </c>
    </row>
    <row r="4" spans="1:9" x14ac:dyDescent="0.25">
      <c r="A4">
        <v>1</v>
      </c>
      <c r="B4">
        <v>0</v>
      </c>
      <c r="C4" s="3"/>
      <c r="E4" s="2">
        <f>ROUND(I2*$I$10/12,2)</f>
        <v>83.71</v>
      </c>
      <c r="F4" s="2">
        <f>ROUND(B4-E4,2)</f>
        <v>-83.71</v>
      </c>
      <c r="G4" s="2">
        <f>ROUND(I2-F4,2)</f>
        <v>20778.11</v>
      </c>
    </row>
    <row r="5" spans="1:9" x14ac:dyDescent="0.25">
      <c r="A5">
        <v>2</v>
      </c>
      <c r="B5">
        <v>0</v>
      </c>
      <c r="C5" s="3"/>
      <c r="E5" s="2">
        <f>ROUND(G4*$I$10/12,2)</f>
        <v>84.05</v>
      </c>
      <c r="F5" s="2">
        <f t="shared" ref="F5:F39" si="0">ROUND(B5-E5,2)</f>
        <v>-84.05</v>
      </c>
      <c r="G5" s="2">
        <f>ROUND(G4-F5,2)</f>
        <v>20862.16</v>
      </c>
    </row>
    <row r="6" spans="1:9" x14ac:dyDescent="0.25">
      <c r="A6">
        <v>3</v>
      </c>
      <c r="B6">
        <v>0</v>
      </c>
      <c r="C6" s="3"/>
      <c r="E6" s="2">
        <f t="shared" ref="E6:E39" si="1">ROUND(G5*$I$10/12,2)</f>
        <v>84.39</v>
      </c>
      <c r="F6" s="2">
        <f t="shared" si="0"/>
        <v>-84.39</v>
      </c>
      <c r="G6" s="2">
        <f t="shared" ref="G6:G39" si="2">ROUND(G5-F6,2)</f>
        <v>20946.55</v>
      </c>
    </row>
    <row r="7" spans="1:9" x14ac:dyDescent="0.25">
      <c r="A7">
        <v>4</v>
      </c>
      <c r="B7">
        <v>0</v>
      </c>
      <c r="C7" s="3"/>
      <c r="E7" s="2">
        <f t="shared" si="1"/>
        <v>84.73</v>
      </c>
      <c r="F7" s="2">
        <f t="shared" si="0"/>
        <v>-84.73</v>
      </c>
      <c r="G7" s="2">
        <f t="shared" si="2"/>
        <v>21031.279999999999</v>
      </c>
    </row>
    <row r="8" spans="1:9" x14ac:dyDescent="0.25">
      <c r="A8">
        <v>5</v>
      </c>
      <c r="B8">
        <v>0</v>
      </c>
      <c r="C8" s="3"/>
      <c r="E8" s="2">
        <f t="shared" si="1"/>
        <v>85.07</v>
      </c>
      <c r="F8" s="2">
        <f t="shared" si="0"/>
        <v>-85.07</v>
      </c>
      <c r="G8" s="2">
        <f t="shared" si="2"/>
        <v>21116.35</v>
      </c>
    </row>
    <row r="9" spans="1:9" x14ac:dyDescent="0.25">
      <c r="A9">
        <v>6</v>
      </c>
      <c r="B9">
        <v>0</v>
      </c>
      <c r="C9" s="3"/>
      <c r="E9" s="2">
        <f t="shared" si="1"/>
        <v>85.42</v>
      </c>
      <c r="F9" s="2">
        <f t="shared" si="0"/>
        <v>-85.42</v>
      </c>
      <c r="G9" s="2">
        <f t="shared" si="2"/>
        <v>21201.77</v>
      </c>
      <c r="I9" s="10" t="s">
        <v>81</v>
      </c>
    </row>
    <row r="10" spans="1:9" x14ac:dyDescent="0.25">
      <c r="A10">
        <v>7</v>
      </c>
      <c r="B10">
        <v>751.9</v>
      </c>
      <c r="C10" s="3"/>
      <c r="E10" s="2">
        <f t="shared" si="1"/>
        <v>85.76</v>
      </c>
      <c r="F10" s="2">
        <f t="shared" si="0"/>
        <v>666.14</v>
      </c>
      <c r="G10" s="2">
        <f t="shared" si="2"/>
        <v>20535.63</v>
      </c>
      <c r="I10" s="14">
        <v>4.8539982754007067E-2</v>
      </c>
    </row>
    <row r="11" spans="1:9" x14ac:dyDescent="0.25">
      <c r="A11">
        <v>8</v>
      </c>
      <c r="B11">
        <v>751.9</v>
      </c>
      <c r="C11" s="3"/>
      <c r="E11" s="2">
        <f t="shared" si="1"/>
        <v>83.07</v>
      </c>
      <c r="F11" s="2">
        <f t="shared" si="0"/>
        <v>668.83</v>
      </c>
      <c r="G11" s="2">
        <f t="shared" si="2"/>
        <v>19866.8</v>
      </c>
      <c r="I11" s="11" t="s">
        <v>40</v>
      </c>
    </row>
    <row r="12" spans="1:9" x14ac:dyDescent="0.25">
      <c r="A12">
        <v>9</v>
      </c>
      <c r="B12">
        <v>751.9</v>
      </c>
      <c r="C12" s="3"/>
      <c r="E12" s="2">
        <f t="shared" si="1"/>
        <v>80.36</v>
      </c>
      <c r="F12" s="2">
        <f t="shared" si="0"/>
        <v>671.54</v>
      </c>
      <c r="G12" s="2">
        <f t="shared" si="2"/>
        <v>19195.259999999998</v>
      </c>
    </row>
    <row r="13" spans="1:9" x14ac:dyDescent="0.25">
      <c r="A13">
        <v>10</v>
      </c>
      <c r="B13">
        <v>751.9</v>
      </c>
      <c r="C13" s="3"/>
      <c r="E13" s="2">
        <f t="shared" si="1"/>
        <v>77.64</v>
      </c>
      <c r="F13" s="2">
        <f t="shared" si="0"/>
        <v>674.26</v>
      </c>
      <c r="G13" s="2">
        <f t="shared" si="2"/>
        <v>18521</v>
      </c>
      <c r="I13" s="4" t="s">
        <v>35</v>
      </c>
    </row>
    <row r="14" spans="1:9" x14ac:dyDescent="0.25">
      <c r="A14">
        <v>11</v>
      </c>
      <c r="B14">
        <v>751.9</v>
      </c>
      <c r="C14" s="3"/>
      <c r="E14" s="2">
        <f t="shared" si="1"/>
        <v>74.92</v>
      </c>
      <c r="F14" s="2">
        <f t="shared" si="0"/>
        <v>676.98</v>
      </c>
      <c r="G14" s="2">
        <f t="shared" si="2"/>
        <v>17844.02</v>
      </c>
      <c r="I14" s="4" t="s">
        <v>78</v>
      </c>
    </row>
    <row r="15" spans="1:9" x14ac:dyDescent="0.25">
      <c r="A15">
        <v>12</v>
      </c>
      <c r="B15">
        <v>751.9</v>
      </c>
      <c r="C15" s="3"/>
      <c r="E15" s="2">
        <f t="shared" si="1"/>
        <v>72.180000000000007</v>
      </c>
      <c r="F15" s="2">
        <f t="shared" si="0"/>
        <v>679.72</v>
      </c>
      <c r="G15" s="2">
        <f t="shared" si="2"/>
        <v>17164.3</v>
      </c>
      <c r="I15" s="4" t="s">
        <v>79</v>
      </c>
    </row>
    <row r="16" spans="1:9" x14ac:dyDescent="0.25">
      <c r="A16">
        <v>13</v>
      </c>
      <c r="B16">
        <v>751.9</v>
      </c>
      <c r="C16" s="3"/>
      <c r="E16" s="2">
        <f t="shared" si="1"/>
        <v>69.430000000000007</v>
      </c>
      <c r="F16" s="2">
        <f t="shared" si="0"/>
        <v>682.47</v>
      </c>
      <c r="G16" s="2">
        <f t="shared" si="2"/>
        <v>16481.830000000002</v>
      </c>
      <c r="I16" s="4" t="s">
        <v>36</v>
      </c>
    </row>
    <row r="17" spans="1:9" x14ac:dyDescent="0.25">
      <c r="A17">
        <v>14</v>
      </c>
      <c r="B17">
        <v>751.9</v>
      </c>
      <c r="C17" s="3"/>
      <c r="E17" s="2">
        <f t="shared" si="1"/>
        <v>66.67</v>
      </c>
      <c r="F17" s="2">
        <f t="shared" si="0"/>
        <v>685.23</v>
      </c>
      <c r="G17" s="2">
        <f t="shared" si="2"/>
        <v>15796.6</v>
      </c>
      <c r="I17" s="4" t="s">
        <v>37</v>
      </c>
    </row>
    <row r="18" spans="1:9" x14ac:dyDescent="0.25">
      <c r="A18">
        <v>15</v>
      </c>
      <c r="B18">
        <v>751.9</v>
      </c>
      <c r="C18" s="3"/>
      <c r="E18" s="2">
        <f t="shared" si="1"/>
        <v>63.9</v>
      </c>
      <c r="F18" s="2">
        <f t="shared" si="0"/>
        <v>688</v>
      </c>
      <c r="G18" s="2">
        <f t="shared" si="2"/>
        <v>15108.6</v>
      </c>
      <c r="I18" s="4" t="s">
        <v>80</v>
      </c>
    </row>
    <row r="19" spans="1:9" x14ac:dyDescent="0.25">
      <c r="A19">
        <v>16</v>
      </c>
      <c r="B19">
        <v>751.9</v>
      </c>
      <c r="C19" s="3"/>
      <c r="E19" s="2">
        <f t="shared" si="1"/>
        <v>61.11</v>
      </c>
      <c r="F19" s="2">
        <f t="shared" si="0"/>
        <v>690.79</v>
      </c>
      <c r="G19" s="2">
        <f t="shared" si="2"/>
        <v>14417.81</v>
      </c>
      <c r="I19" s="4" t="s">
        <v>84</v>
      </c>
    </row>
    <row r="20" spans="1:9" x14ac:dyDescent="0.25">
      <c r="A20">
        <v>17</v>
      </c>
      <c r="B20">
        <v>751.9</v>
      </c>
      <c r="C20" s="3"/>
      <c r="E20" s="2">
        <f t="shared" si="1"/>
        <v>58.32</v>
      </c>
      <c r="F20" s="2">
        <f t="shared" si="0"/>
        <v>693.58</v>
      </c>
      <c r="G20" s="2">
        <f t="shared" si="2"/>
        <v>13724.23</v>
      </c>
    </row>
    <row r="21" spans="1:9" x14ac:dyDescent="0.25">
      <c r="A21">
        <v>18</v>
      </c>
      <c r="B21">
        <v>751.9</v>
      </c>
      <c r="C21" s="3"/>
      <c r="E21" s="2">
        <f t="shared" si="1"/>
        <v>55.51</v>
      </c>
      <c r="F21" s="2">
        <f t="shared" si="0"/>
        <v>696.39</v>
      </c>
      <c r="G21" s="2">
        <f t="shared" si="2"/>
        <v>13027.84</v>
      </c>
      <c r="I21" s="23" t="s">
        <v>104</v>
      </c>
    </row>
    <row r="22" spans="1:9" x14ac:dyDescent="0.25">
      <c r="A22">
        <v>19</v>
      </c>
      <c r="B22">
        <v>751.9</v>
      </c>
      <c r="C22" s="3"/>
      <c r="E22" s="2">
        <f t="shared" si="1"/>
        <v>52.7</v>
      </c>
      <c r="F22" s="2">
        <f t="shared" si="0"/>
        <v>699.2</v>
      </c>
      <c r="G22" s="2">
        <f t="shared" si="2"/>
        <v>12328.64</v>
      </c>
    </row>
    <row r="23" spans="1:9" x14ac:dyDescent="0.25">
      <c r="A23">
        <v>20</v>
      </c>
      <c r="B23">
        <v>751.9</v>
      </c>
      <c r="C23" s="3"/>
      <c r="E23" s="2">
        <f t="shared" si="1"/>
        <v>49.87</v>
      </c>
      <c r="F23" s="2">
        <f t="shared" si="0"/>
        <v>702.03</v>
      </c>
      <c r="G23" s="2">
        <f t="shared" si="2"/>
        <v>11626.61</v>
      </c>
    </row>
    <row r="24" spans="1:9" x14ac:dyDescent="0.25">
      <c r="A24">
        <v>21</v>
      </c>
      <c r="B24">
        <v>751.9</v>
      </c>
      <c r="C24" s="3"/>
      <c r="E24" s="2">
        <f t="shared" si="1"/>
        <v>47.03</v>
      </c>
      <c r="F24" s="2">
        <f t="shared" si="0"/>
        <v>704.87</v>
      </c>
      <c r="G24" s="2">
        <f t="shared" si="2"/>
        <v>10921.74</v>
      </c>
    </row>
    <row r="25" spans="1:9" x14ac:dyDescent="0.25">
      <c r="A25">
        <v>22</v>
      </c>
      <c r="B25">
        <v>751.9</v>
      </c>
      <c r="C25" s="3"/>
      <c r="E25" s="2">
        <f t="shared" si="1"/>
        <v>44.18</v>
      </c>
      <c r="F25" s="2">
        <f t="shared" si="0"/>
        <v>707.72</v>
      </c>
      <c r="G25" s="2">
        <f t="shared" si="2"/>
        <v>10214.02</v>
      </c>
    </row>
    <row r="26" spans="1:9" x14ac:dyDescent="0.25">
      <c r="A26">
        <v>23</v>
      </c>
      <c r="B26">
        <v>751.9</v>
      </c>
      <c r="C26" s="3"/>
      <c r="E26" s="2">
        <f t="shared" si="1"/>
        <v>41.32</v>
      </c>
      <c r="F26" s="2">
        <f t="shared" si="0"/>
        <v>710.58</v>
      </c>
      <c r="G26" s="2">
        <f t="shared" si="2"/>
        <v>9503.44</v>
      </c>
    </row>
    <row r="27" spans="1:9" x14ac:dyDescent="0.25">
      <c r="A27">
        <v>24</v>
      </c>
      <c r="B27">
        <v>751.9</v>
      </c>
      <c r="C27" s="3"/>
      <c r="E27" s="2">
        <f t="shared" si="1"/>
        <v>38.44</v>
      </c>
      <c r="F27" s="2">
        <f t="shared" si="0"/>
        <v>713.46</v>
      </c>
      <c r="G27" s="2">
        <f t="shared" si="2"/>
        <v>8789.98</v>
      </c>
    </row>
    <row r="28" spans="1:9" x14ac:dyDescent="0.25">
      <c r="A28">
        <v>25</v>
      </c>
      <c r="B28">
        <v>751.9</v>
      </c>
      <c r="C28" s="3"/>
      <c r="E28" s="2">
        <f t="shared" si="1"/>
        <v>35.56</v>
      </c>
      <c r="F28" s="2">
        <f t="shared" si="0"/>
        <v>716.34</v>
      </c>
      <c r="G28" s="2">
        <f t="shared" si="2"/>
        <v>8073.64</v>
      </c>
    </row>
    <row r="29" spans="1:9" x14ac:dyDescent="0.25">
      <c r="A29">
        <v>26</v>
      </c>
      <c r="B29">
        <v>751.9</v>
      </c>
      <c r="C29" s="3"/>
      <c r="E29" s="2">
        <f t="shared" si="1"/>
        <v>32.659999999999997</v>
      </c>
      <c r="F29" s="2">
        <f t="shared" si="0"/>
        <v>719.24</v>
      </c>
      <c r="G29" s="2">
        <f t="shared" si="2"/>
        <v>7354.4</v>
      </c>
    </row>
    <row r="30" spans="1:9" x14ac:dyDescent="0.25">
      <c r="A30">
        <v>27</v>
      </c>
      <c r="B30">
        <v>751.9</v>
      </c>
      <c r="C30" s="3"/>
      <c r="E30" s="2">
        <f t="shared" si="1"/>
        <v>29.75</v>
      </c>
      <c r="F30" s="2">
        <f t="shared" si="0"/>
        <v>722.15</v>
      </c>
      <c r="G30" s="2">
        <f t="shared" si="2"/>
        <v>6632.25</v>
      </c>
    </row>
    <row r="31" spans="1:9" x14ac:dyDescent="0.25">
      <c r="A31">
        <v>28</v>
      </c>
      <c r="B31">
        <v>751.9</v>
      </c>
      <c r="C31" s="3"/>
      <c r="E31" s="2">
        <f t="shared" si="1"/>
        <v>26.83</v>
      </c>
      <c r="F31" s="2">
        <f t="shared" si="0"/>
        <v>725.07</v>
      </c>
      <c r="G31" s="2">
        <f t="shared" si="2"/>
        <v>5907.18</v>
      </c>
    </row>
    <row r="32" spans="1:9" x14ac:dyDescent="0.25">
      <c r="A32">
        <v>29</v>
      </c>
      <c r="B32">
        <v>751.9</v>
      </c>
      <c r="C32" s="3"/>
      <c r="E32" s="2">
        <f t="shared" si="1"/>
        <v>23.89</v>
      </c>
      <c r="F32" s="2">
        <f t="shared" si="0"/>
        <v>728.01</v>
      </c>
      <c r="G32" s="2">
        <f t="shared" si="2"/>
        <v>5179.17</v>
      </c>
    </row>
    <row r="33" spans="1:7" x14ac:dyDescent="0.25">
      <c r="A33">
        <v>30</v>
      </c>
      <c r="B33">
        <v>751.9</v>
      </c>
      <c r="C33" s="3"/>
      <c r="E33" s="2">
        <f t="shared" si="1"/>
        <v>20.95</v>
      </c>
      <c r="F33" s="2">
        <f t="shared" si="0"/>
        <v>730.95</v>
      </c>
      <c r="G33" s="2">
        <f t="shared" si="2"/>
        <v>4448.22</v>
      </c>
    </row>
    <row r="34" spans="1:7" x14ac:dyDescent="0.25">
      <c r="A34">
        <v>31</v>
      </c>
      <c r="B34">
        <v>751.9</v>
      </c>
      <c r="C34" s="3"/>
      <c r="E34" s="2">
        <f t="shared" si="1"/>
        <v>17.989999999999998</v>
      </c>
      <c r="F34" s="2">
        <f t="shared" si="0"/>
        <v>733.91</v>
      </c>
      <c r="G34" s="2">
        <f t="shared" si="2"/>
        <v>3714.31</v>
      </c>
    </row>
    <row r="35" spans="1:7" x14ac:dyDescent="0.25">
      <c r="A35">
        <v>32</v>
      </c>
      <c r="B35">
        <v>751.9</v>
      </c>
      <c r="C35" s="3"/>
      <c r="E35" s="2">
        <f t="shared" si="1"/>
        <v>15.02</v>
      </c>
      <c r="F35" s="2">
        <f t="shared" si="0"/>
        <v>736.88</v>
      </c>
      <c r="G35" s="2">
        <f t="shared" si="2"/>
        <v>2977.43</v>
      </c>
    </row>
    <row r="36" spans="1:7" x14ac:dyDescent="0.25">
      <c r="A36">
        <v>33</v>
      </c>
      <c r="B36">
        <v>751.9</v>
      </c>
      <c r="C36" s="3"/>
      <c r="E36" s="2">
        <f t="shared" si="1"/>
        <v>12.04</v>
      </c>
      <c r="F36" s="2">
        <f t="shared" si="0"/>
        <v>739.86</v>
      </c>
      <c r="G36" s="2">
        <f t="shared" si="2"/>
        <v>2237.5700000000002</v>
      </c>
    </row>
    <row r="37" spans="1:7" x14ac:dyDescent="0.25">
      <c r="A37">
        <v>34</v>
      </c>
      <c r="B37">
        <v>751.9</v>
      </c>
      <c r="C37" s="3"/>
      <c r="E37" s="2">
        <f t="shared" si="1"/>
        <v>9.0500000000000007</v>
      </c>
      <c r="F37" s="2">
        <f t="shared" si="0"/>
        <v>742.85</v>
      </c>
      <c r="G37" s="2">
        <f t="shared" si="2"/>
        <v>1494.72</v>
      </c>
    </row>
    <row r="38" spans="1:7" x14ac:dyDescent="0.25">
      <c r="A38">
        <v>35</v>
      </c>
      <c r="B38">
        <v>751.9</v>
      </c>
      <c r="C38" s="3"/>
      <c r="E38" s="2">
        <f t="shared" si="1"/>
        <v>6.05</v>
      </c>
      <c r="F38" s="2">
        <f t="shared" si="0"/>
        <v>745.85</v>
      </c>
      <c r="G38" s="2">
        <f t="shared" si="2"/>
        <v>748.87</v>
      </c>
    </row>
    <row r="39" spans="1:7" x14ac:dyDescent="0.25">
      <c r="A39">
        <v>36</v>
      </c>
      <c r="B39">
        <v>751.9</v>
      </c>
      <c r="C39" s="3"/>
      <c r="E39" s="2">
        <f t="shared" si="1"/>
        <v>3.03</v>
      </c>
      <c r="F39" s="2">
        <f t="shared" si="0"/>
        <v>748.87</v>
      </c>
      <c r="G39" s="2">
        <f t="shared" si="2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G12" sqref="G12"/>
    </sheetView>
  </sheetViews>
  <sheetFormatPr defaultRowHeight="15" x14ac:dyDescent="0.25"/>
  <cols>
    <col min="1" max="1" width="13.85546875" customWidth="1"/>
    <col min="2" max="2" width="15.5703125" customWidth="1"/>
    <col min="3" max="3" width="14.7109375" customWidth="1"/>
    <col min="4" max="4" width="12.5703125" style="17" customWidth="1"/>
    <col min="5" max="5" width="13.7109375" customWidth="1"/>
    <col min="6" max="6" width="11.5703125" customWidth="1"/>
  </cols>
  <sheetData>
    <row r="1" spans="1:6" x14ac:dyDescent="0.25">
      <c r="A1" t="s">
        <v>96</v>
      </c>
      <c r="B1" t="s">
        <v>102</v>
      </c>
    </row>
    <row r="2" spans="1:6" x14ac:dyDescent="0.25">
      <c r="A2" t="s">
        <v>86</v>
      </c>
    </row>
    <row r="3" spans="1:6" x14ac:dyDescent="0.25">
      <c r="A3" t="s">
        <v>97</v>
      </c>
    </row>
    <row r="4" spans="1:6" x14ac:dyDescent="0.25">
      <c r="A4" t="s">
        <v>98</v>
      </c>
    </row>
    <row r="5" spans="1:6" x14ac:dyDescent="0.25">
      <c r="A5" t="s">
        <v>99</v>
      </c>
    </row>
    <row r="6" spans="1:6" x14ac:dyDescent="0.25">
      <c r="A6" t="s">
        <v>100</v>
      </c>
    </row>
    <row r="7" spans="1:6" x14ac:dyDescent="0.25">
      <c r="A7" t="s">
        <v>101</v>
      </c>
    </row>
    <row r="9" spans="1:6" x14ac:dyDescent="0.25">
      <c r="A9" s="18" t="s">
        <v>87</v>
      </c>
      <c r="B9" s="18" t="s">
        <v>88</v>
      </c>
      <c r="C9" t="s">
        <v>89</v>
      </c>
      <c r="D9" s="17">
        <v>120.04</v>
      </c>
      <c r="F9" s="18" t="s">
        <v>103</v>
      </c>
    </row>
    <row r="10" spans="1:6" x14ac:dyDescent="0.25">
      <c r="A10" s="19" t="s">
        <v>90</v>
      </c>
      <c r="B10" s="19" t="s">
        <v>91</v>
      </c>
      <c r="C10" s="19" t="s">
        <v>92</v>
      </c>
      <c r="D10" s="20" t="s">
        <v>93</v>
      </c>
      <c r="E10" s="19" t="s">
        <v>94</v>
      </c>
      <c r="F10" s="19" t="s">
        <v>95</v>
      </c>
    </row>
    <row r="11" spans="1:6" x14ac:dyDescent="0.25">
      <c r="A11">
        <v>6</v>
      </c>
      <c r="B11">
        <v>7</v>
      </c>
      <c r="C11">
        <f t="shared" ref="C11:C28" si="0">(A11+B11)/2</f>
        <v>6.5</v>
      </c>
      <c r="D11" s="17">
        <v>23550.76</v>
      </c>
      <c r="E11">
        <v>23720</v>
      </c>
      <c r="F11" t="str">
        <f t="shared" ref="F11:F28" si="1">IF(D11&lt;E11,"&lt;","&gt;")</f>
        <v>&lt;</v>
      </c>
    </row>
    <row r="12" spans="1:6" x14ac:dyDescent="0.25">
      <c r="A12">
        <f t="shared" ref="A12:A28" si="2">IF(F11="&lt;", C11, A11)</f>
        <v>6.5</v>
      </c>
      <c r="B12">
        <f t="shared" ref="B12:B28" si="3">IF(F11="&lt;",B11,C11)</f>
        <v>7</v>
      </c>
      <c r="C12">
        <f t="shared" si="0"/>
        <v>6.75</v>
      </c>
      <c r="D12" s="17">
        <v>24643.18</v>
      </c>
      <c r="E12">
        <v>23720</v>
      </c>
      <c r="F12" t="str">
        <f t="shared" si="1"/>
        <v>&gt;</v>
      </c>
    </row>
    <row r="13" spans="1:6" x14ac:dyDescent="0.25">
      <c r="A13">
        <f t="shared" si="2"/>
        <v>6.5</v>
      </c>
      <c r="B13">
        <f t="shared" si="3"/>
        <v>6.75</v>
      </c>
      <c r="C13">
        <f t="shared" si="0"/>
        <v>6.625</v>
      </c>
      <c r="D13" s="17">
        <v>24095.040000000001</v>
      </c>
      <c r="E13">
        <v>23720</v>
      </c>
      <c r="F13" t="str">
        <f t="shared" si="1"/>
        <v>&gt;</v>
      </c>
    </row>
    <row r="14" spans="1:6" x14ac:dyDescent="0.25">
      <c r="A14">
        <f t="shared" si="2"/>
        <v>6.5</v>
      </c>
      <c r="B14">
        <f t="shared" si="3"/>
        <v>6.625</v>
      </c>
      <c r="C14">
        <f t="shared" si="0"/>
        <v>6.5625</v>
      </c>
      <c r="D14" s="17">
        <v>23822.42</v>
      </c>
      <c r="E14">
        <v>23720</v>
      </c>
      <c r="F14" t="str">
        <f t="shared" si="1"/>
        <v>&gt;</v>
      </c>
    </row>
    <row r="15" spans="1:6" x14ac:dyDescent="0.25">
      <c r="A15">
        <f t="shared" si="2"/>
        <v>6.5</v>
      </c>
      <c r="B15">
        <f t="shared" si="3"/>
        <v>6.5625</v>
      </c>
      <c r="C15">
        <f t="shared" si="0"/>
        <v>6.53125</v>
      </c>
      <c r="D15" s="17">
        <v>23686.53</v>
      </c>
      <c r="E15">
        <v>23720</v>
      </c>
      <c r="F15" t="str">
        <f t="shared" si="1"/>
        <v>&lt;</v>
      </c>
    </row>
    <row r="16" spans="1:6" s="21" customFormat="1" x14ac:dyDescent="0.25">
      <c r="A16" s="21">
        <f t="shared" si="2"/>
        <v>6.53125</v>
      </c>
      <c r="B16" s="21">
        <f t="shared" si="3"/>
        <v>6.5625</v>
      </c>
      <c r="C16" s="21">
        <f t="shared" si="0"/>
        <v>6.546875</v>
      </c>
      <c r="D16" s="17">
        <v>23754.42</v>
      </c>
      <c r="E16" s="21">
        <v>23720</v>
      </c>
      <c r="F16" s="21" t="str">
        <f t="shared" si="1"/>
        <v>&gt;</v>
      </c>
    </row>
    <row r="17" spans="1:6" x14ac:dyDescent="0.25">
      <c r="A17">
        <f t="shared" si="2"/>
        <v>6.53125</v>
      </c>
      <c r="B17">
        <f t="shared" si="3"/>
        <v>6.546875</v>
      </c>
      <c r="C17">
        <f t="shared" si="0"/>
        <v>6.5390625</v>
      </c>
      <c r="D17" s="17">
        <v>23720.42</v>
      </c>
      <c r="E17">
        <v>23720</v>
      </c>
      <c r="F17" t="str">
        <f t="shared" si="1"/>
        <v>&gt;</v>
      </c>
    </row>
    <row r="18" spans="1:6" x14ac:dyDescent="0.25">
      <c r="A18">
        <f t="shared" si="2"/>
        <v>6.53125</v>
      </c>
      <c r="B18">
        <f t="shared" si="3"/>
        <v>6.5390625</v>
      </c>
      <c r="C18">
        <f t="shared" si="0"/>
        <v>6.53515625</v>
      </c>
      <c r="D18" s="17">
        <v>23703.41</v>
      </c>
      <c r="E18">
        <v>23720</v>
      </c>
      <c r="F18" t="str">
        <f t="shared" si="1"/>
        <v>&lt;</v>
      </c>
    </row>
    <row r="19" spans="1:6" x14ac:dyDescent="0.25">
      <c r="A19">
        <f t="shared" si="2"/>
        <v>6.53515625</v>
      </c>
      <c r="B19">
        <f t="shared" si="3"/>
        <v>6.5390625</v>
      </c>
      <c r="C19">
        <f t="shared" si="0"/>
        <v>6.537109375</v>
      </c>
      <c r="D19" s="17">
        <v>23711.98</v>
      </c>
      <c r="E19">
        <v>23720</v>
      </c>
      <c r="F19" t="str">
        <f t="shared" si="1"/>
        <v>&lt;</v>
      </c>
    </row>
    <row r="20" spans="1:6" x14ac:dyDescent="0.25">
      <c r="A20">
        <f t="shared" si="2"/>
        <v>6.537109375</v>
      </c>
      <c r="B20">
        <f t="shared" si="3"/>
        <v>6.5390625</v>
      </c>
      <c r="C20">
        <f t="shared" si="0"/>
        <v>6.5380859375</v>
      </c>
      <c r="D20" s="17">
        <v>23716.19</v>
      </c>
      <c r="E20">
        <v>23720</v>
      </c>
      <c r="F20" t="str">
        <f t="shared" si="1"/>
        <v>&lt;</v>
      </c>
    </row>
    <row r="21" spans="1:6" x14ac:dyDescent="0.25">
      <c r="A21">
        <f t="shared" si="2"/>
        <v>6.5380859375</v>
      </c>
      <c r="B21">
        <f t="shared" si="3"/>
        <v>6.5390625</v>
      </c>
      <c r="C21">
        <f t="shared" si="0"/>
        <v>6.53857421875</v>
      </c>
      <c r="D21" s="17">
        <v>23718.3</v>
      </c>
      <c r="E21">
        <v>23720</v>
      </c>
      <c r="F21" t="str">
        <f t="shared" si="1"/>
        <v>&lt;</v>
      </c>
    </row>
    <row r="22" spans="1:6" x14ac:dyDescent="0.25">
      <c r="A22">
        <f t="shared" si="2"/>
        <v>6.53857421875</v>
      </c>
      <c r="B22">
        <f t="shared" si="3"/>
        <v>6.5390625</v>
      </c>
      <c r="C22">
        <f t="shared" si="0"/>
        <v>6.538818359375</v>
      </c>
      <c r="D22" s="17">
        <v>23719.39</v>
      </c>
      <c r="E22">
        <v>23720</v>
      </c>
      <c r="F22" t="str">
        <f t="shared" si="1"/>
        <v>&lt;</v>
      </c>
    </row>
    <row r="23" spans="1:6" x14ac:dyDescent="0.25">
      <c r="A23">
        <f t="shared" si="2"/>
        <v>6.538818359375</v>
      </c>
      <c r="B23">
        <f t="shared" si="3"/>
        <v>6.5390625</v>
      </c>
      <c r="C23">
        <f t="shared" si="0"/>
        <v>6.5389404296875</v>
      </c>
      <c r="D23" s="17">
        <v>23719.93</v>
      </c>
      <c r="E23">
        <v>23720</v>
      </c>
      <c r="F23" t="str">
        <f t="shared" si="1"/>
        <v>&lt;</v>
      </c>
    </row>
    <row r="24" spans="1:6" x14ac:dyDescent="0.25">
      <c r="A24">
        <f t="shared" si="2"/>
        <v>6.5389404296875</v>
      </c>
      <c r="B24">
        <f t="shared" si="3"/>
        <v>6.5390625</v>
      </c>
      <c r="C24">
        <f t="shared" si="0"/>
        <v>6.53900146484375</v>
      </c>
      <c r="D24" s="17">
        <v>23720.19</v>
      </c>
      <c r="E24">
        <v>23720</v>
      </c>
      <c r="F24" t="str">
        <f t="shared" si="1"/>
        <v>&gt;</v>
      </c>
    </row>
    <row r="25" spans="1:6" x14ac:dyDescent="0.25">
      <c r="A25">
        <f t="shared" si="2"/>
        <v>6.5389404296875</v>
      </c>
      <c r="B25">
        <f t="shared" si="3"/>
        <v>6.53900146484375</v>
      </c>
      <c r="C25">
        <f t="shared" si="0"/>
        <v>6.538970947265625</v>
      </c>
      <c r="D25" s="17">
        <v>23720.03</v>
      </c>
      <c r="E25">
        <v>23720</v>
      </c>
      <c r="F25" t="str">
        <f t="shared" si="1"/>
        <v>&gt;</v>
      </c>
    </row>
    <row r="26" spans="1:6" x14ac:dyDescent="0.25">
      <c r="A26">
        <f t="shared" si="2"/>
        <v>6.5389404296875</v>
      </c>
      <c r="B26">
        <f t="shared" si="3"/>
        <v>6.538970947265625</v>
      </c>
      <c r="C26">
        <f t="shared" si="0"/>
        <v>6.5389556884765625</v>
      </c>
      <c r="D26" s="17">
        <v>23719.99</v>
      </c>
      <c r="E26">
        <v>23720</v>
      </c>
      <c r="F26" t="str">
        <f t="shared" si="1"/>
        <v>&lt;</v>
      </c>
    </row>
    <row r="27" spans="1:6" x14ac:dyDescent="0.25">
      <c r="A27">
        <f t="shared" si="2"/>
        <v>6.5389556884765625</v>
      </c>
      <c r="B27">
        <f t="shared" si="3"/>
        <v>6.538970947265625</v>
      </c>
      <c r="C27">
        <f t="shared" si="0"/>
        <v>6.5389633178710938</v>
      </c>
      <c r="D27" s="17">
        <v>23720.01</v>
      </c>
      <c r="E27">
        <v>23720</v>
      </c>
      <c r="F27" t="str">
        <f t="shared" si="1"/>
        <v>&gt;</v>
      </c>
    </row>
    <row r="28" spans="1:6" s="22" customFormat="1" x14ac:dyDescent="0.25">
      <c r="A28" s="22">
        <f t="shared" si="2"/>
        <v>6.5389556884765625</v>
      </c>
      <c r="B28" s="22">
        <f t="shared" si="3"/>
        <v>6.5389633178710938</v>
      </c>
      <c r="C28" s="22">
        <f t="shared" si="0"/>
        <v>6.5389595031738281</v>
      </c>
      <c r="D28" s="22">
        <v>23720</v>
      </c>
      <c r="E28" s="22">
        <v>23720</v>
      </c>
      <c r="F28" s="22" t="str">
        <f t="shared" si="1"/>
        <v>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StepUp</vt:lpstr>
      <vt:lpstr>StepUp with FP</vt:lpstr>
      <vt:lpstr>StepDown</vt:lpstr>
      <vt:lpstr>StepDown2</vt:lpstr>
      <vt:lpstr>Deferred</vt:lpstr>
      <vt:lpstr>Simulate Goal Seek Function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Liaw Ching Peng</dc:creator>
  <cp:lastModifiedBy>Liaw Ching Peng</cp:lastModifiedBy>
  <dcterms:created xsi:type="dcterms:W3CDTF">2019-04-08T10:52:47Z</dcterms:created>
  <dcterms:modified xsi:type="dcterms:W3CDTF">2019-04-12T07:05:53Z</dcterms:modified>
</cp:coreProperties>
</file>