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jay pratap\Downloads\"/>
    </mc:Choice>
  </mc:AlternateContent>
  <xr:revisionPtr revIDLastSave="0" documentId="8_{2349AFB9-4226-42D8-9ECD-209B1EA92E45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Logical" sheetId="1" r:id="rId1"/>
    <sheet name="Sheet2" sheetId="2" r:id="rId2"/>
    <sheet name="Sheet3" sheetId="3" r:id="rId3"/>
    <sheet name="Sheet4" sheetId="4" r:id="rId4"/>
    <sheet name="Sheet5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5" l="1"/>
  <c r="F73" i="5"/>
  <c r="F72" i="5"/>
  <c r="F71" i="5"/>
  <c r="F70" i="5"/>
  <c r="H22" i="5"/>
  <c r="H21" i="5"/>
  <c r="H20" i="5"/>
  <c r="H19" i="5"/>
  <c r="H18" i="5"/>
  <c r="D67" i="4"/>
  <c r="D48" i="4"/>
  <c r="E12" i="4"/>
  <c r="E11" i="4"/>
  <c r="E10" i="4"/>
  <c r="E9" i="4"/>
  <c r="E8" i="4"/>
  <c r="E7" i="4"/>
  <c r="F30" i="3"/>
  <c r="D30" i="3"/>
  <c r="C30" i="3"/>
  <c r="B17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<sst xmlns="http://schemas.openxmlformats.org/spreadsheetml/2006/main" count="481" uniqueCount="274">
  <si>
    <t>Q . Calculate BONUS for all employees at 10% of their Salary (Only employees with A and B grade can avail bonus)</t>
  </si>
  <si>
    <t>Employee</t>
  </si>
  <si>
    <t>Grade</t>
  </si>
  <si>
    <t>Salary</t>
  </si>
  <si>
    <t>Bonus</t>
  </si>
  <si>
    <t xml:space="preserve">Output </t>
  </si>
  <si>
    <t>Nancy</t>
  </si>
  <si>
    <t>A</t>
  </si>
  <si>
    <t>Andrew</t>
  </si>
  <si>
    <t>B</t>
  </si>
  <si>
    <t>Janet</t>
  </si>
  <si>
    <t>Margaret</t>
  </si>
  <si>
    <t>C</t>
  </si>
  <si>
    <t>Steven</t>
  </si>
  <si>
    <t>Michael</t>
  </si>
  <si>
    <t>Robert</t>
  </si>
  <si>
    <t>Laura</t>
  </si>
  <si>
    <t>Anne</t>
  </si>
  <si>
    <t>Q : Write if Function if the Efficiency is less then 70 the it would show [Fail], if it is between 71-100 then show [Good], if efficiency if between 101-150 then show [Very Good], if more then 150 then show [Excellent]</t>
  </si>
  <si>
    <t>Name</t>
  </si>
  <si>
    <t>AM Name</t>
  </si>
  <si>
    <t>Prod. Hours</t>
  </si>
  <si>
    <t>Utilize Time</t>
  </si>
  <si>
    <t>Efficiency</t>
  </si>
  <si>
    <t>Ans</t>
  </si>
  <si>
    <t>Aniket</t>
  </si>
  <si>
    <t>Vikas</t>
  </si>
  <si>
    <t>Anamika</t>
  </si>
  <si>
    <t xml:space="preserve"> </t>
  </si>
  <si>
    <t>Itee</t>
  </si>
  <si>
    <t>Chander</t>
  </si>
  <si>
    <t>Yesh</t>
  </si>
  <si>
    <t>Dinesh</t>
  </si>
  <si>
    <t>Karun</t>
  </si>
  <si>
    <t>Shreya</t>
  </si>
  <si>
    <t>Shrishti</t>
  </si>
  <si>
    <t>Shubham</t>
  </si>
  <si>
    <t>Deepak</t>
  </si>
  <si>
    <t>Q  : Let me know the Cost of Engine. If the same not showing then the formula would show ….[Not Exist]</t>
  </si>
  <si>
    <t>Spare</t>
  </si>
  <si>
    <t>Cost</t>
  </si>
  <si>
    <t>Ignition</t>
  </si>
  <si>
    <t>Engine</t>
  </si>
  <si>
    <t>GearBox</t>
  </si>
  <si>
    <t>Steering</t>
  </si>
  <si>
    <t>CYHead</t>
  </si>
  <si>
    <t>Q. Find out the second highest salary from below mentioned salary list</t>
  </si>
  <si>
    <t>Arti</t>
  </si>
  <si>
    <t>OUTPUT</t>
  </si>
  <si>
    <t>DESIRED OUTPUT</t>
  </si>
  <si>
    <t>Manu</t>
  </si>
  <si>
    <t>Jyoti</t>
  </si>
  <si>
    <t>Sachin</t>
  </si>
  <si>
    <t>Sajjad</t>
  </si>
  <si>
    <t>Chandra</t>
  </si>
  <si>
    <t>Priyanka</t>
  </si>
  <si>
    <t>Q. Calculates the difference between two dates</t>
  </si>
  <si>
    <t xml:space="preserve">In term of Year &amp; Month </t>
  </si>
  <si>
    <t>Answer Box</t>
  </si>
  <si>
    <t>&lt;--&lt;&lt; Year</t>
  </si>
  <si>
    <t>&lt;--&lt;&lt; month</t>
  </si>
  <si>
    <t>Q. Why after Sum function applied the result is 0 in Cell A19</t>
  </si>
  <si>
    <t>Data</t>
  </si>
  <si>
    <t>SELECT NUMBER RANGE AND PRESS BELOW MENTIONED SHORTCUT</t>
  </si>
  <si>
    <t>ALT+D+E+F</t>
  </si>
  <si>
    <t>OR</t>
  </si>
  <si>
    <t>ALT+A+E+F</t>
  </si>
  <si>
    <t>output</t>
  </si>
  <si>
    <t>Q. Extract Name and Empid in Column B and C Seprately.</t>
  </si>
  <si>
    <t>EmpID</t>
  </si>
  <si>
    <t>Rajesh(22330)</t>
  </si>
  <si>
    <t>Chandan(1234)</t>
  </si>
  <si>
    <t>Mohit(14343)</t>
  </si>
  <si>
    <t>Lokesh(24343)</t>
  </si>
  <si>
    <t>Sandeep(53223)</t>
  </si>
  <si>
    <t>Manjeet(52343)</t>
  </si>
  <si>
    <t>Punit(53222)</t>
  </si>
  <si>
    <t>Varun(53221)</t>
  </si>
  <si>
    <t>Q. Get first day of previos month</t>
  </si>
  <si>
    <t>Date</t>
  </si>
  <si>
    <t>Previous Month</t>
  </si>
  <si>
    <t>Previous Month(Desired output)</t>
  </si>
  <si>
    <t>Q. Find out the unique and duplicate company name from below mentioned list</t>
  </si>
  <si>
    <t>Company</t>
  </si>
  <si>
    <t>Output</t>
  </si>
  <si>
    <t>Uniqe/Duplicate(Desired output)</t>
  </si>
  <si>
    <t>EXL</t>
  </si>
  <si>
    <t>Unique</t>
  </si>
  <si>
    <t>CSC</t>
  </si>
  <si>
    <t>WNS</t>
  </si>
  <si>
    <t>Duplicate</t>
  </si>
  <si>
    <t>UHG</t>
  </si>
  <si>
    <t>PWC</t>
  </si>
  <si>
    <t>KPMG</t>
  </si>
  <si>
    <t>PAYTM</t>
  </si>
  <si>
    <t>IBM</t>
  </si>
  <si>
    <t>HCL</t>
  </si>
  <si>
    <t>Q. Color the date if only it is Sat or Sun</t>
  </si>
  <si>
    <t>Q.Find out the Product Aging</t>
  </si>
  <si>
    <t>Particulars</t>
  </si>
  <si>
    <t>Specification if any, Mark</t>
  </si>
  <si>
    <t>Location</t>
  </si>
  <si>
    <t>Purchase Date</t>
  </si>
  <si>
    <t>Returned date</t>
  </si>
  <si>
    <t>Aging</t>
  </si>
  <si>
    <t>CG Card</t>
  </si>
  <si>
    <t>CG 6565 Card</t>
  </si>
  <si>
    <t>Delhi</t>
  </si>
  <si>
    <t>RAM</t>
  </si>
  <si>
    <t>1 GB RAM</t>
  </si>
  <si>
    <t>Mumbai</t>
  </si>
  <si>
    <t>Septal Card</t>
  </si>
  <si>
    <t>Donjin-Chassis</t>
  </si>
  <si>
    <t>3U CHASSIS</t>
  </si>
  <si>
    <t>IBM 1GB RAM</t>
  </si>
  <si>
    <t>HDD</t>
  </si>
  <si>
    <t>300 GB HDD for 3400 Server</t>
  </si>
  <si>
    <t>1 GB RAM FOR X3400 SERVER</t>
  </si>
  <si>
    <t>146GB HDD for IBM x-226 Server</t>
  </si>
  <si>
    <t>CG 6565E Card</t>
  </si>
  <si>
    <t>Chennai</t>
  </si>
  <si>
    <t>Q. Find the occurance of Blue Color</t>
  </si>
  <si>
    <t>COLOR</t>
  </si>
  <si>
    <t>COUNT</t>
  </si>
  <si>
    <t>COUNT(Desired output)</t>
  </si>
  <si>
    <t>BLUE</t>
  </si>
  <si>
    <t>RED</t>
  </si>
  <si>
    <t/>
  </si>
  <si>
    <t>GREEN</t>
  </si>
  <si>
    <t>Q. How many days in below mentioned month</t>
  </si>
  <si>
    <t>Days in Month</t>
  </si>
  <si>
    <t>Q. Find out the sum of sales amount based on below mentioned criteria using SUMIFS functtion.</t>
  </si>
  <si>
    <t>Region</t>
  </si>
  <si>
    <t>SalesRep</t>
  </si>
  <si>
    <t>Customer</t>
  </si>
  <si>
    <t>Product</t>
  </si>
  <si>
    <t>Sales</t>
  </si>
  <si>
    <t>SouthEast</t>
  </si>
  <si>
    <t>Tina</t>
  </si>
  <si>
    <t>Amazon</t>
  </si>
  <si>
    <t>COL Item</t>
  </si>
  <si>
    <t>Add Sales</t>
  </si>
  <si>
    <t>West</t>
  </si>
  <si>
    <t>shreya</t>
  </si>
  <si>
    <t>google</t>
  </si>
  <si>
    <t>AIM Item</t>
  </si>
  <si>
    <t>North</t>
  </si>
  <si>
    <t>Google</t>
  </si>
  <si>
    <t>MidWest</t>
  </si>
  <si>
    <t>HD</t>
  </si>
  <si>
    <t>RAD Item</t>
  </si>
  <si>
    <t>SalesRep/Region</t>
  </si>
  <si>
    <t>NorthEast</t>
  </si>
  <si>
    <t>anika</t>
  </si>
  <si>
    <t>tina</t>
  </si>
  <si>
    <t>arti</t>
  </si>
  <si>
    <t>DAB Item</t>
  </si>
  <si>
    <t>gagan</t>
  </si>
  <si>
    <t>HM</t>
  </si>
  <si>
    <t>mehar</t>
  </si>
  <si>
    <t>Yahoo</t>
  </si>
  <si>
    <t>CIN Item</t>
  </si>
  <si>
    <t>XOL Item</t>
  </si>
  <si>
    <t>H</t>
  </si>
  <si>
    <t>Count How Many Time Exactly "D" or "d" occuring</t>
  </si>
  <si>
    <t>O</t>
  </si>
  <si>
    <t>D</t>
  </si>
  <si>
    <t>d</t>
  </si>
  <si>
    <t>SUMPRODUCT(--(EXACT(B25:B63,D28)))</t>
  </si>
  <si>
    <t>J</t>
  </si>
  <si>
    <t>SUMPRODUCT(--(EXACT(D26:D64,F29)))</t>
  </si>
  <si>
    <t>V</t>
  </si>
  <si>
    <t>M</t>
  </si>
  <si>
    <t>j</t>
  </si>
  <si>
    <t>X</t>
  </si>
  <si>
    <t>Z</t>
  </si>
  <si>
    <t>Y</t>
  </si>
  <si>
    <t>N</t>
  </si>
  <si>
    <t>P</t>
  </si>
  <si>
    <t>Q</t>
  </si>
  <si>
    <t>e</t>
  </si>
  <si>
    <t>f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</si>
  <si>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</si>
  <si>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</si>
  <si>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</si>
  <si>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</si>
  <si>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</si>
  <si>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</si>
  <si>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</si>
  <si>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</si>
  <si>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</si>
  <si>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</si>
  <si>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</si>
  <si>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</si>
  <si>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</t>
  </si>
  <si>
    <t>Count How Many Errors in the Range</t>
  </si>
  <si>
    <r>
      <rPr>
        <b/>
        <sz val="11"/>
        <color theme="1"/>
        <rFont val="Calibri"/>
      </rPr>
      <t xml:space="preserve">Write </t>
    </r>
    <r>
      <rPr>
        <b/>
        <i/>
        <u/>
        <sz val="11"/>
        <color theme="1"/>
        <rFont val="Calibri"/>
      </rPr>
      <t>Matched</t>
    </r>
    <r>
      <rPr>
        <b/>
        <i/>
        <sz val="11"/>
        <color theme="1"/>
        <rFont val="Calibri"/>
      </rPr>
      <t xml:space="preserve"> </t>
    </r>
    <r>
      <rPr>
        <b/>
        <sz val="11"/>
        <color theme="1"/>
        <rFont val="Calibri"/>
      </rPr>
      <t xml:space="preserve">When column A  employee Name "Raj Kumar" match with column B otherwise it should be </t>
    </r>
    <r>
      <rPr>
        <b/>
        <i/>
        <u/>
        <sz val="11"/>
        <color theme="1"/>
        <rFont val="Calibri"/>
      </rPr>
      <t>Not Matched</t>
    </r>
  </si>
  <si>
    <t>Employee Name</t>
  </si>
  <si>
    <t>Employee Name2</t>
  </si>
  <si>
    <t>Formulas</t>
  </si>
  <si>
    <t>Mr. Raj Kumar Verma</t>
  </si>
  <si>
    <t>IF(EXACT(C88,D88),"Matched","Not Matched")</t>
  </si>
  <si>
    <t>Mr. Deepak jha srivastava</t>
  </si>
  <si>
    <t>Mr. Abbas khan</t>
  </si>
  <si>
    <t>Mr. Vivek Shah</t>
  </si>
  <si>
    <t>Mr. Manjar Alam</t>
  </si>
  <si>
    <t>Mr. Anup Kumar</t>
  </si>
  <si>
    <t>Mr. Laxman singh Negi</t>
  </si>
  <si>
    <t>Mr. Rakesh Kumar</t>
  </si>
  <si>
    <t>Mr. Sohail Khan</t>
  </si>
  <si>
    <t>Mr. Saiful Ansari</t>
  </si>
  <si>
    <t>Mr. Abdul Heyat Chand</t>
  </si>
  <si>
    <t>Mr. Devendra Kumar sharma</t>
  </si>
  <si>
    <t>Sales Person</t>
  </si>
  <si>
    <t>No. Customers</t>
  </si>
  <si>
    <t>Net Sales</t>
  </si>
  <si>
    <t>Profit / Loss</t>
  </si>
  <si>
    <t>Questions</t>
  </si>
  <si>
    <t>Formula</t>
  </si>
  <si>
    <t>Shaily</t>
  </si>
  <si>
    <t>1. Sales for the person whose names starts with Pri</t>
  </si>
  <si>
    <t>2. How many Persons are there whose name cointain 5 Character</t>
  </si>
  <si>
    <t>Lalita</t>
  </si>
  <si>
    <t>3. Sales for the person whose name ends with t</t>
  </si>
  <si>
    <t>priya</t>
  </si>
  <si>
    <t>4. What is the Total Sale of Lalita</t>
  </si>
  <si>
    <t>Anant</t>
  </si>
  <si>
    <t>Vishresh</t>
  </si>
  <si>
    <t>Rohit</t>
  </si>
  <si>
    <t>Priti</t>
  </si>
  <si>
    <t>Poly</t>
  </si>
  <si>
    <t>Find First and Last Name from Email Address</t>
  </si>
  <si>
    <t>Email Address</t>
  </si>
  <si>
    <t>First Name</t>
  </si>
  <si>
    <t>Last Name</t>
  </si>
  <si>
    <t>sachin.kumar@innozant.com</t>
  </si>
  <si>
    <t>arti.ahuja@innozant.com</t>
  </si>
  <si>
    <t>ekanshika.kalra@innozant.com</t>
  </si>
  <si>
    <t>vikram.kumar@innozant.com</t>
  </si>
  <si>
    <t>swati.p@innozant.com</t>
  </si>
  <si>
    <t>neeraj.sharma@innozant.com</t>
  </si>
  <si>
    <t>anumeet.kaur@innozant.com</t>
  </si>
  <si>
    <t>aishwarya.ambasta@innozant.com</t>
  </si>
  <si>
    <t>Find Score of Agents only if Present (P) using index formula</t>
  </si>
  <si>
    <t>Attendance</t>
  </si>
  <si>
    <t>Score</t>
  </si>
  <si>
    <t>Julie</t>
  </si>
  <si>
    <t>Amanda</t>
  </si>
  <si>
    <t>William</t>
  </si>
  <si>
    <t>Simon</t>
  </si>
  <si>
    <t>Neil</t>
  </si>
  <si>
    <t>Kaylin</t>
  </si>
  <si>
    <t>Jackie</t>
  </si>
  <si>
    <t>L</t>
  </si>
  <si>
    <t>Marshal</t>
  </si>
  <si>
    <t>Nichola</t>
  </si>
  <si>
    <t>Yunus</t>
  </si>
  <si>
    <t>Find total Score of these Agents using Sumif?</t>
  </si>
  <si>
    <t>Total Score</t>
  </si>
  <si>
    <t>By using vlookup calculate the retail price of Sony by adding the contribution percentage to the cost?</t>
  </si>
  <si>
    <t>Item-ID</t>
  </si>
  <si>
    <t>Item</t>
  </si>
  <si>
    <t>Contribution</t>
  </si>
  <si>
    <t>Total</t>
  </si>
  <si>
    <t>ST-340</t>
  </si>
  <si>
    <t>Samsung</t>
  </si>
  <si>
    <t>BI-567</t>
  </si>
  <si>
    <t>Nokia</t>
  </si>
  <si>
    <t>DI-328</t>
  </si>
  <si>
    <t>Sony</t>
  </si>
  <si>
    <t>WI-989</t>
  </si>
  <si>
    <t>Moto</t>
  </si>
  <si>
    <t>AS-469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</si>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</sst>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£&quot;#,##0_);[Red]\(&quot;£&quot;#,##0\)"/>
    <numFmt numFmtId="165" formatCode="[$-409]d\-mmm\-yy"/>
    <numFmt numFmtId="166" formatCode="_(* #,##0_);_(* \(#,##0\);_(* &quot;-&quot;??_);_(@_)"/>
    <numFmt numFmtId="167" formatCode="m/d/yy"/>
    <numFmt numFmtId="168" formatCode="##,##0"/>
    <numFmt numFmtId="169" formatCode="_-* #,##0\ _k_r_-;\-* #,##0\ _k_r_-;_-* &quot;-&quot;??\ _k_r_-;_-@"/>
  </numFmts>
  <fonts count="2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A0A0A"/>
      <name val="&quot;Google Sans&quot;"/>
    </font>
    <font>
      <b/>
      <sz val="10"/>
      <color theme="1"/>
      <name val="Calibri"/>
    </font>
    <font>
      <b/>
      <sz val="11"/>
      <color rgb="FFFFFFFF"/>
      <name val="Cambria"/>
    </font>
    <font>
      <sz val="11"/>
      <color theme="1"/>
      <name val="Cambria"/>
    </font>
    <font>
      <sz val="10"/>
      <color rgb="FFFFFFFF"/>
      <name val="Arial"/>
    </font>
    <font>
      <sz val="11"/>
      <color rgb="FFFFFFFF"/>
      <name val="Calibri"/>
    </font>
    <font>
      <b/>
      <sz val="16"/>
      <color theme="1"/>
      <name val="Calibri"/>
    </font>
    <font>
      <sz val="10"/>
      <color rgb="FFFFFFFF"/>
      <name val="Times New Roman"/>
    </font>
    <font>
      <b/>
      <sz val="10"/>
      <color rgb="FFFFFFFF"/>
      <name val="Times New Roman"/>
    </font>
    <font>
      <sz val="10"/>
      <color theme="1"/>
      <name val="Arial"/>
    </font>
    <font>
      <b/>
      <sz val="11"/>
      <color rgb="FFFFFFFF"/>
      <name val="Lustria"/>
    </font>
    <font>
      <sz val="11"/>
      <color theme="1"/>
      <name val="Lustria"/>
    </font>
    <font>
      <b/>
      <sz val="11"/>
      <color rgb="FFFFFFFF"/>
      <name val="Calibri"/>
    </font>
    <font>
      <b/>
      <i/>
      <u/>
      <sz val="11"/>
      <color theme="1"/>
      <name val="Calibri"/>
    </font>
    <font>
      <b/>
      <i/>
      <sz val="11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rgb="FFFFFFCC"/>
      </patternFill>
    </fill>
    <fill>
      <patternFill patternType="solid">
        <fgColor rgb="FF002060"/>
        <bgColor rgb="FF002060"/>
      </patternFill>
    </fill>
    <fill>
      <patternFill patternType="solid">
        <fgColor rgb="FFCCFFCC"/>
        <bgColor rgb="FFCCFFCC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4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7" borderId="1" xfId="0" applyFont="1" applyFill="1" applyBorder="1"/>
    <xf numFmtId="14" fontId="1" fillId="0" borderId="1" xfId="0" applyNumberFormat="1" applyFont="1" applyBorder="1" applyAlignment="1">
      <alignment horizontal="right"/>
    </xf>
    <xf numFmtId="14" fontId="1" fillId="0" borderId="0" xfId="0" applyNumberFormat="1" applyFont="1"/>
    <xf numFmtId="0" fontId="6" fillId="0" borderId="0" xfId="0" applyFont="1"/>
    <xf numFmtId="0" fontId="7" fillId="0" borderId="0" xfId="0" applyFont="1"/>
    <xf numFmtId="15" fontId="4" fillId="0" borderId="0" xfId="0" applyNumberFormat="1" applyFont="1"/>
    <xf numFmtId="165" fontId="8" fillId="8" borderId="14" xfId="0" applyNumberFormat="1" applyFont="1" applyFill="1" applyBorder="1" applyAlignment="1">
      <alignment horizontal="center" wrapText="1"/>
    </xf>
    <xf numFmtId="3" fontId="8" fillId="8" borderId="14" xfId="0" applyNumberFormat="1" applyFont="1" applyFill="1" applyBorder="1" applyAlignment="1">
      <alignment wrapText="1"/>
    </xf>
    <xf numFmtId="165" fontId="8" fillId="8" borderId="15" xfId="0" applyNumberFormat="1" applyFont="1" applyFill="1" applyBorder="1" applyAlignment="1">
      <alignment horizontal="center" wrapText="1"/>
    </xf>
    <xf numFmtId="1" fontId="9" fillId="0" borderId="1" xfId="0" applyNumberFormat="1" applyFont="1" applyBorder="1"/>
    <xf numFmtId="166" fontId="9" fillId="0" borderId="1" xfId="0" applyNumberFormat="1" applyFont="1" applyBorder="1"/>
    <xf numFmtId="15" fontId="9" fillId="0" borderId="1" xfId="0" applyNumberFormat="1" applyFont="1" applyBorder="1"/>
    <xf numFmtId="15" fontId="1" fillId="0" borderId="1" xfId="0" applyNumberFormat="1" applyFont="1" applyBorder="1" applyAlignment="1">
      <alignment horizontal="right"/>
    </xf>
    <xf numFmtId="15" fontId="1" fillId="0" borderId="1" xfId="0" applyNumberFormat="1" applyFont="1" applyBorder="1"/>
    <xf numFmtId="0" fontId="1" fillId="9" borderId="1" xfId="0" applyFont="1" applyFill="1" applyBorder="1"/>
    <xf numFmtId="0" fontId="5" fillId="10" borderId="16" xfId="0" applyFont="1" applyFill="1" applyBorder="1"/>
    <xf numFmtId="0" fontId="10" fillId="11" borderId="1" xfId="0" applyFont="1" applyFill="1" applyBorder="1"/>
    <xf numFmtId="0" fontId="1" fillId="10" borderId="17" xfId="0" applyFont="1" applyFill="1" applyBorder="1"/>
    <xf numFmtId="0" fontId="1" fillId="10" borderId="18" xfId="0" applyFont="1" applyFill="1" applyBorder="1"/>
    <xf numFmtId="167" fontId="1" fillId="0" borderId="1" xfId="0" applyNumberFormat="1" applyFont="1" applyBorder="1" applyAlignment="1">
      <alignment horizontal="right"/>
    </xf>
    <xf numFmtId="0" fontId="11" fillId="11" borderId="19" xfId="0" applyFont="1" applyFill="1" applyBorder="1"/>
    <xf numFmtId="0" fontId="11" fillId="8" borderId="1" xfId="0" applyFont="1" applyFill="1" applyBorder="1"/>
    <xf numFmtId="168" fontId="1" fillId="12" borderId="1" xfId="0" applyNumberFormat="1" applyFont="1" applyFill="1" applyBorder="1" applyAlignment="1">
      <alignment horizontal="right"/>
    </xf>
    <xf numFmtId="0" fontId="1" fillId="0" borderId="20" xfId="0" applyFont="1" applyBorder="1"/>
    <xf numFmtId="168" fontId="4" fillId="0" borderId="0" xfId="0" applyNumberFormat="1" applyFont="1"/>
    <xf numFmtId="168" fontId="1" fillId="0" borderId="0" xfId="0" applyNumberFormat="1" applyFont="1"/>
    <xf numFmtId="0" fontId="1" fillId="13" borderId="0" xfId="0" applyFont="1" applyFill="1"/>
    <xf numFmtId="0" fontId="1" fillId="14" borderId="0" xfId="0" applyFont="1" applyFill="1"/>
    <xf numFmtId="0" fontId="1" fillId="14" borderId="0" xfId="0" applyFont="1" applyFill="1" applyAlignment="1">
      <alignment horizontal="right"/>
    </xf>
    <xf numFmtId="0" fontId="1" fillId="15" borderId="1" xfId="0" applyFont="1" applyFill="1" applyBorder="1" applyAlignment="1">
      <alignment horizontal="right"/>
    </xf>
    <xf numFmtId="0" fontId="1" fillId="14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/>
    <xf numFmtId="0" fontId="14" fillId="0" borderId="1" xfId="0" applyFont="1" applyBorder="1" applyAlignment="1">
      <alignment horizontal="center"/>
    </xf>
    <xf numFmtId="1" fontId="1" fillId="16" borderId="1" xfId="0" applyNumberFormat="1" applyFont="1" applyFill="1" applyBorder="1" applyAlignment="1">
      <alignment horizontal="center"/>
    </xf>
    <xf numFmtId="169" fontId="1" fillId="16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right"/>
    </xf>
    <xf numFmtId="0" fontId="16" fillId="11" borderId="21" xfId="0" applyFont="1" applyFill="1" applyBorder="1"/>
    <xf numFmtId="0" fontId="16" fillId="11" borderId="22" xfId="0" applyFont="1" applyFill="1" applyBorder="1"/>
    <xf numFmtId="0" fontId="16" fillId="11" borderId="23" xfId="0" applyFont="1" applyFill="1" applyBorder="1"/>
    <xf numFmtId="0" fontId="1" fillId="0" borderId="26" xfId="0" applyFont="1" applyBorder="1"/>
    <xf numFmtId="0" fontId="12" fillId="0" borderId="0" xfId="0" applyFont="1"/>
    <xf numFmtId="0" fontId="1" fillId="17" borderId="1" xfId="0" applyFont="1" applyFill="1" applyBorder="1"/>
    <xf numFmtId="0" fontId="1" fillId="17" borderId="1" xfId="0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/>
    <xf numFmtId="9" fontId="4" fillId="0" borderId="0" xfId="0" applyNumberFormat="1" applyFont="1"/>
    <xf numFmtId="9" fontId="1" fillId="0" borderId="0" xfId="0" applyNumberFormat="1" applyFont="1" applyAlignment="1">
      <alignment horizontal="right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/>
    </xf>
    <xf numFmtId="0" fontId="18" fillId="19" borderId="13" xfId="0" applyFont="1" applyFill="1" applyBorder="1" applyAlignment="1">
      <alignment wrapText="1"/>
    </xf>
    <xf numFmtId="0" fontId="1" fillId="20" borderId="13" xfId="0" applyFont="1" applyFill="1" applyBorder="1" applyAlignment="1">
      <alignment vertical="top" wrapText="1"/>
    </xf>
    <xf numFmtId="9" fontId="1" fillId="20" borderId="13" xfId="0" applyNumberFormat="1" applyFont="1" applyFill="1" applyBorder="1" applyAlignment="1">
      <alignment vertical="top" wrapText="1"/>
    </xf>
    <xf numFmtId="49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12" xfId="0" applyFont="1" applyBorder="1"/>
    <xf numFmtId="0" fontId="17" fillId="0" borderId="24" xfId="0" applyFont="1" applyBorder="1"/>
    <xf numFmtId="0" fontId="3" fillId="0" borderId="25" xfId="0" applyFont="1" applyBorder="1"/>
    <xf numFmtId="0" fontId="1" fillId="18" borderId="27" xfId="0" applyFont="1" applyFill="1" applyBorder="1"/>
    <xf numFmtId="0" fontId="3" fillId="0" borderId="28" xfId="0" applyFont="1" applyBorder="1"/>
    <xf numFmtId="0" fontId="3" fillId="0" borderId="29" xfId="0" applyFont="1" applyBorder="1"/>
    <xf numFmtId="17" fontId="1" fillId="16" borderId="5" xfId="0" applyNumberFormat="1" applyFont="1" applyFill="1" applyBorder="1"/>
    <xf numFmtId="17" fontId="1" fillId="16" borderId="29" xfId="0" applyNumberFormat="1" applyFont="1" applyFill="1" applyBorder="1"/>
    <xf numFmtId="17" fontId="1" fillId="0" borderId="5" xfId="0" applyNumberFormat="1" applyFont="1" applyBorder="1"/>
    <xf numFmtId="17" fontId="1" fillId="0" borderId="29" xfId="0" applyNumberFormat="1" applyFont="1" applyBorder="1"/>
    <xf numFmtId="0" fontId="15" fillId="0" borderId="5" xfId="0" applyFont="1" applyBorder="1"/>
    <xf numFmtId="0" fontId="15" fillId="0" borderId="29" xfId="0" applyFont="1" applyBorder="1"/>
  </cellXfs>
  <cellStyles count="1">
    <cellStyle name="Normal" xfId="0" builtinId="0"/>
  </cellStyles>
  <dxfs count="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4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Sheet4-style 2" pivot="0" count="2" xr9:uid="{00000000-0011-0000-FFFF-FFFF01000000}">
      <tableStyleElement type="firstRowStripe" dxfId="4"/>
      <tableStyleElement type="secondRowStripe" dxfId="3"/>
    </tableStyle>
    <tableStyle name="Sheet4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B42">
  <tableColumns count="1">
    <tableColumn id="1" xr3:uid="{00000000-0010-0000-0000-000001000000}" name="Name"/>
  </tableColumns>
  <tableStyleInfo name="Sheet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9:E13" headerRowCount="0">
  <tableColumns count="2">
    <tableColumn id="1" xr3:uid="{00000000-0010-0000-0100-000001000000}" name="Column1"/>
    <tableColumn id="2" xr3:uid="{00000000-0010-0000-0100-000002000000}" name="Column2"/>
  </tableColumns>
  <tableStyleInfo name="Sheet4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46:B60">
  <tableColumns count="1">
    <tableColumn id="1" xr3:uid="{00000000-0010-0000-0200-000001000000}" name="Value"/>
  </tableColumns>
  <tableStyleInfo name="Sheet4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3"/>
  <sheetViews>
    <sheetView topLeftCell="A82" workbookViewId="0">
      <selection activeCell="F70" sqref="F70:G73"/>
    </sheetView>
  </sheetViews>
  <sheetFormatPr defaultColWidth="12.6328125" defaultRowHeight="15.75" customHeight="1"/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1"/>
      <c r="B2" s="1"/>
      <c r="C2" s="1"/>
      <c r="D2" s="1"/>
      <c r="E2" s="1"/>
      <c r="F2" s="1"/>
    </row>
    <row r="3" spans="1:6" ht="15.75" customHeight="1">
      <c r="A3" s="1"/>
      <c r="B3" s="1"/>
      <c r="C3" s="1"/>
      <c r="D3" s="1"/>
      <c r="E3" s="1"/>
      <c r="F3" s="1"/>
    </row>
    <row r="4" spans="1:6" ht="15.75" customHeight="1">
      <c r="A4" s="2" t="s">
        <v>1</v>
      </c>
      <c r="B4" s="2" t="s">
        <v>2</v>
      </c>
      <c r="C4" s="2" t="s">
        <v>3</v>
      </c>
      <c r="D4" s="2" t="s">
        <v>4</v>
      </c>
      <c r="E4" s="1"/>
      <c r="F4" s="3" t="s">
        <v>5</v>
      </c>
    </row>
    <row r="5" spans="1:6" ht="15.75" customHeight="1">
      <c r="A5" s="2" t="s">
        <v>6</v>
      </c>
      <c r="B5" s="2" t="s">
        <v>7</v>
      </c>
      <c r="C5" s="2">
        <v>15000</v>
      </c>
      <c r="D5" s="2"/>
      <c r="E5" s="1"/>
      <c r="F5" s="3">
        <v>1500</v>
      </c>
    </row>
    <row r="6" spans="1:6" ht="15.75" customHeight="1">
      <c r="A6" s="2" t="s">
        <v>8</v>
      </c>
      <c r="B6" s="2" t="s">
        <v>9</v>
      </c>
      <c r="C6" s="2">
        <v>10000</v>
      </c>
      <c r="D6" s="2"/>
      <c r="E6" s="1"/>
      <c r="F6" s="3">
        <v>1000</v>
      </c>
    </row>
    <row r="7" spans="1:6" ht="15.75" customHeight="1">
      <c r="A7" s="2" t="s">
        <v>10</v>
      </c>
      <c r="B7" s="2" t="s">
        <v>7</v>
      </c>
      <c r="C7" s="2">
        <v>18000</v>
      </c>
      <c r="D7" s="2"/>
      <c r="E7" s="1"/>
      <c r="F7" s="3">
        <v>1800</v>
      </c>
    </row>
    <row r="8" spans="1:6" ht="15.75" customHeight="1">
      <c r="A8" s="2" t="s">
        <v>11</v>
      </c>
      <c r="B8" s="2" t="s">
        <v>12</v>
      </c>
      <c r="C8" s="2">
        <v>7000</v>
      </c>
      <c r="D8" s="2"/>
      <c r="E8" s="1"/>
      <c r="F8" s="3">
        <v>7000</v>
      </c>
    </row>
    <row r="9" spans="1:6" ht="15.75" customHeight="1">
      <c r="A9" s="2" t="s">
        <v>13</v>
      </c>
      <c r="B9" s="2" t="s">
        <v>7</v>
      </c>
      <c r="C9" s="2">
        <v>12000</v>
      </c>
      <c r="D9" s="2"/>
      <c r="E9" s="1"/>
      <c r="F9" s="3">
        <v>1200</v>
      </c>
    </row>
    <row r="10" spans="1:6" ht="15.75" customHeight="1">
      <c r="A10" s="2" t="s">
        <v>14</v>
      </c>
      <c r="B10" s="2" t="s">
        <v>9</v>
      </c>
      <c r="C10" s="2">
        <v>9000</v>
      </c>
      <c r="D10" s="2"/>
      <c r="E10" s="1"/>
      <c r="F10" s="3">
        <v>900</v>
      </c>
    </row>
    <row r="11" spans="1:6" ht="15.75" customHeight="1">
      <c r="A11" s="2" t="s">
        <v>15</v>
      </c>
      <c r="B11" s="2" t="s">
        <v>7</v>
      </c>
      <c r="C11" s="2">
        <v>13000</v>
      </c>
      <c r="D11" s="2"/>
      <c r="E11" s="1"/>
      <c r="F11" s="3">
        <v>1300</v>
      </c>
    </row>
    <row r="12" spans="1:6" ht="15.75" customHeight="1">
      <c r="A12" s="2" t="s">
        <v>16</v>
      </c>
      <c r="B12" s="2" t="s">
        <v>9</v>
      </c>
      <c r="C12" s="2">
        <v>9800</v>
      </c>
      <c r="D12" s="2"/>
      <c r="E12" s="1"/>
      <c r="F12" s="3">
        <v>980</v>
      </c>
    </row>
    <row r="13" spans="1:6" ht="15.75" customHeight="1">
      <c r="A13" s="2" t="s">
        <v>17</v>
      </c>
      <c r="B13" s="2" t="s">
        <v>12</v>
      </c>
      <c r="C13" s="2">
        <v>6000</v>
      </c>
      <c r="D13" s="2"/>
      <c r="E13" s="1"/>
      <c r="F13" s="3">
        <v>6000</v>
      </c>
    </row>
    <row r="18" spans="1:8" ht="15.75" customHeight="1">
      <c r="A18" s="1"/>
      <c r="B18" s="1"/>
      <c r="C18" s="1"/>
      <c r="D18" s="1"/>
      <c r="E18" s="1"/>
      <c r="F18" s="1"/>
      <c r="G18" s="1"/>
    </row>
    <row r="19" spans="1:8" ht="15.75" customHeight="1">
      <c r="A19" s="1"/>
      <c r="B19" s="77" t="s">
        <v>18</v>
      </c>
      <c r="C19" s="78"/>
      <c r="D19" s="78"/>
      <c r="E19" s="78"/>
      <c r="F19" s="78"/>
      <c r="G19" s="79"/>
    </row>
    <row r="20" spans="1:8" ht="15.75" customHeight="1">
      <c r="A20" s="1"/>
      <c r="B20" s="80"/>
      <c r="C20" s="81"/>
      <c r="D20" s="81"/>
      <c r="E20" s="81"/>
      <c r="F20" s="81"/>
      <c r="G20" s="82"/>
    </row>
    <row r="21" spans="1:8" ht="15.75" customHeight="1">
      <c r="A21" s="1"/>
      <c r="B21" s="80"/>
      <c r="C21" s="81"/>
      <c r="D21" s="81"/>
      <c r="E21" s="81"/>
      <c r="F21" s="81"/>
      <c r="G21" s="82"/>
    </row>
    <row r="22" spans="1:8" ht="15.75" customHeight="1">
      <c r="A22" s="1"/>
      <c r="B22" s="83"/>
      <c r="C22" s="84"/>
      <c r="D22" s="84"/>
      <c r="E22" s="84"/>
      <c r="F22" s="84"/>
      <c r="G22" s="85"/>
    </row>
    <row r="23" spans="1:8" ht="15.75" customHeight="1">
      <c r="A23" s="1"/>
      <c r="B23" s="1"/>
      <c r="C23" s="1"/>
      <c r="D23" s="1"/>
      <c r="E23" s="1"/>
      <c r="F23" s="1"/>
      <c r="G23" s="1"/>
    </row>
    <row r="24" spans="1:8" ht="14.5">
      <c r="A24" s="1"/>
      <c r="B24" s="1"/>
      <c r="C24" s="1"/>
      <c r="D24" s="1"/>
      <c r="E24" s="1"/>
      <c r="F24" s="1"/>
      <c r="G24" s="1"/>
    </row>
    <row r="25" spans="1:8" ht="14.5">
      <c r="A25" s="1"/>
      <c r="B25" s="4" t="s">
        <v>19</v>
      </c>
      <c r="C25" s="4" t="s">
        <v>20</v>
      </c>
      <c r="D25" s="4" t="s">
        <v>21</v>
      </c>
      <c r="E25" s="4" t="s">
        <v>22</v>
      </c>
      <c r="F25" s="4" t="s">
        <v>23</v>
      </c>
      <c r="G25" s="5" t="s">
        <v>24</v>
      </c>
    </row>
    <row r="26" spans="1:8" ht="14.5">
      <c r="A26" s="1"/>
      <c r="B26" s="4" t="s">
        <v>25</v>
      </c>
      <c r="C26" s="4" t="s">
        <v>26</v>
      </c>
      <c r="D26" s="6">
        <v>8.16</v>
      </c>
      <c r="E26" s="6">
        <v>35</v>
      </c>
      <c r="F26" s="6">
        <v>87</v>
      </c>
      <c r="G26" s="7"/>
    </row>
    <row r="27" spans="1:8" ht="14.5">
      <c r="A27" s="1"/>
      <c r="B27" s="4" t="s">
        <v>27</v>
      </c>
      <c r="C27" s="4" t="s">
        <v>26</v>
      </c>
      <c r="D27" s="6">
        <v>8.1829999999999998</v>
      </c>
      <c r="E27" s="6">
        <v>35.352400000000003</v>
      </c>
      <c r="F27" s="6">
        <v>55</v>
      </c>
      <c r="G27" s="7"/>
      <c r="H27" s="8" t="s">
        <v>28</v>
      </c>
    </row>
    <row r="28" spans="1:8" ht="14.5">
      <c r="A28" s="1"/>
      <c r="B28" s="4" t="s">
        <v>29</v>
      </c>
      <c r="C28" s="4" t="s">
        <v>30</v>
      </c>
      <c r="D28" s="6">
        <v>8.2059999999999995</v>
      </c>
      <c r="E28" s="6">
        <v>35.704800000000006</v>
      </c>
      <c r="F28" s="6">
        <v>68</v>
      </c>
      <c r="G28" s="7"/>
    </row>
    <row r="29" spans="1:8" ht="14.5">
      <c r="A29" s="1"/>
      <c r="B29" s="4" t="s">
        <v>31</v>
      </c>
      <c r="C29" s="4" t="s">
        <v>30</v>
      </c>
      <c r="D29" s="6">
        <v>8.2289999999999992</v>
      </c>
      <c r="E29" s="6">
        <v>36.057200000000009</v>
      </c>
      <c r="F29" s="6">
        <v>94</v>
      </c>
      <c r="G29" s="7"/>
    </row>
    <row r="30" spans="1:8" ht="14.5">
      <c r="A30" s="1"/>
      <c r="B30" s="4" t="s">
        <v>32</v>
      </c>
      <c r="C30" s="4" t="s">
        <v>30</v>
      </c>
      <c r="D30" s="6">
        <v>8.2519999999999989</v>
      </c>
      <c r="E30" s="6">
        <v>36.409600000000012</v>
      </c>
      <c r="F30" s="6">
        <v>32</v>
      </c>
      <c r="G30" s="7"/>
    </row>
    <row r="31" spans="1:8" ht="14.5">
      <c r="A31" s="1"/>
      <c r="B31" s="4" t="s">
        <v>33</v>
      </c>
      <c r="C31" s="4" t="s">
        <v>26</v>
      </c>
      <c r="D31" s="6">
        <v>8.2749999999999986</v>
      </c>
      <c r="E31" s="6">
        <v>36.762000000000015</v>
      </c>
      <c r="F31" s="6">
        <v>69</v>
      </c>
      <c r="G31" s="7"/>
    </row>
    <row r="32" spans="1:8" ht="14.5">
      <c r="A32" s="1"/>
      <c r="B32" s="4" t="s">
        <v>34</v>
      </c>
      <c r="C32" s="4" t="s">
        <v>26</v>
      </c>
      <c r="D32" s="6">
        <v>8.2979999999999983</v>
      </c>
      <c r="E32" s="6">
        <v>37.114400000000018</v>
      </c>
      <c r="F32" s="6">
        <v>35</v>
      </c>
      <c r="G32" s="7"/>
    </row>
    <row r="33" spans="1:7" ht="14.5">
      <c r="A33" s="1"/>
      <c r="B33" s="4" t="s">
        <v>35</v>
      </c>
      <c r="C33" s="4" t="s">
        <v>36</v>
      </c>
      <c r="D33" s="6">
        <v>8.320999999999998</v>
      </c>
      <c r="E33" s="6">
        <v>37.466800000000021</v>
      </c>
      <c r="F33" s="6">
        <v>157</v>
      </c>
      <c r="G33" s="7"/>
    </row>
    <row r="34" spans="1:7" ht="14.5">
      <c r="A34" s="1"/>
      <c r="B34" s="4" t="s">
        <v>37</v>
      </c>
      <c r="C34" s="4" t="s">
        <v>36</v>
      </c>
      <c r="D34" s="6">
        <v>8.3439999999999976</v>
      </c>
      <c r="E34" s="6">
        <v>37.819200000000023</v>
      </c>
      <c r="F34" s="6">
        <v>108</v>
      </c>
      <c r="G34" s="7"/>
    </row>
    <row r="35" spans="1:7" ht="14.5">
      <c r="A35" s="1"/>
      <c r="B35" s="1"/>
      <c r="C35" s="1"/>
      <c r="D35" s="1"/>
      <c r="E35" s="1"/>
      <c r="F35" s="1"/>
      <c r="G35" s="1"/>
    </row>
    <row r="36" spans="1:7" ht="14.5">
      <c r="A36" s="1"/>
      <c r="B36" s="1"/>
      <c r="C36" s="1"/>
      <c r="D36" s="1"/>
      <c r="E36" s="1"/>
      <c r="F36" s="1"/>
      <c r="G36" s="1"/>
    </row>
    <row r="38" spans="1:7" ht="14.5">
      <c r="B38" s="9" t="s">
        <v>38</v>
      </c>
      <c r="C38" s="1"/>
      <c r="D38" s="1"/>
      <c r="E38" s="1"/>
      <c r="F38" s="1"/>
    </row>
    <row r="39" spans="1:7" ht="14.5">
      <c r="B39" s="1"/>
      <c r="C39" s="1"/>
      <c r="D39" s="1"/>
      <c r="E39" s="1"/>
      <c r="F39" s="1"/>
    </row>
    <row r="40" spans="1:7" ht="14.5">
      <c r="B40" s="1"/>
      <c r="C40" s="1"/>
      <c r="D40" s="1"/>
      <c r="E40" s="1"/>
      <c r="F40" s="1"/>
    </row>
    <row r="41" spans="1:7" ht="14.5">
      <c r="B41" s="10" t="s">
        <v>39</v>
      </c>
      <c r="C41" s="10" t="s">
        <v>40</v>
      </c>
      <c r="D41" s="1"/>
      <c r="E41" s="7" t="s">
        <v>24</v>
      </c>
      <c r="F41" s="11"/>
    </row>
    <row r="42" spans="1:7" ht="14.5">
      <c r="B42" s="10" t="s">
        <v>41</v>
      </c>
      <c r="C42" s="12">
        <v>50</v>
      </c>
      <c r="D42" s="1"/>
      <c r="E42" s="1"/>
      <c r="F42" s="9" t="s">
        <v>42</v>
      </c>
    </row>
    <row r="43" spans="1:7" ht="14.5">
      <c r="B43" s="10" t="s">
        <v>43</v>
      </c>
      <c r="C43" s="12">
        <v>600</v>
      </c>
      <c r="D43" s="1"/>
      <c r="E43" s="1"/>
      <c r="F43" s="1"/>
    </row>
    <row r="44" spans="1:7" ht="14.5">
      <c r="B44" s="10" t="s">
        <v>42</v>
      </c>
      <c r="C44" s="12">
        <v>1200</v>
      </c>
      <c r="D44" s="1"/>
      <c r="E44" s="1"/>
      <c r="F44" s="1"/>
    </row>
    <row r="45" spans="1:7" ht="14.5">
      <c r="B45" s="10" t="s">
        <v>44</v>
      </c>
      <c r="C45" s="12">
        <v>275</v>
      </c>
      <c r="D45" s="1"/>
      <c r="E45" s="1"/>
      <c r="F45" s="1"/>
    </row>
    <row r="46" spans="1:7" ht="14.5">
      <c r="B46" s="10" t="s">
        <v>41</v>
      </c>
      <c r="C46" s="12">
        <v>70</v>
      </c>
      <c r="D46" s="1"/>
      <c r="E46" s="1"/>
      <c r="F46" s="1"/>
    </row>
    <row r="47" spans="1:7" ht="14.5">
      <c r="B47" s="10" t="s">
        <v>45</v>
      </c>
      <c r="C47" s="12">
        <v>290</v>
      </c>
      <c r="D47" s="1"/>
      <c r="E47" s="1"/>
      <c r="F47" s="1"/>
    </row>
    <row r="48" spans="1:7" ht="14.5">
      <c r="B48" s="10" t="s">
        <v>43</v>
      </c>
      <c r="C48" s="12">
        <v>500</v>
      </c>
      <c r="D48" s="1"/>
      <c r="E48" s="1"/>
      <c r="F48" s="1"/>
    </row>
    <row r="49" spans="2:8" ht="14.5">
      <c r="B49" s="10" t="s">
        <v>42</v>
      </c>
      <c r="C49" s="12">
        <v>1200</v>
      </c>
      <c r="D49" s="1"/>
      <c r="E49" s="1"/>
      <c r="F49" s="1"/>
    </row>
    <row r="53" spans="2:8" ht="14.5">
      <c r="B53" s="13" t="s">
        <v>46</v>
      </c>
      <c r="C53" s="1"/>
      <c r="D53" s="1"/>
      <c r="E53" s="1"/>
      <c r="F53" s="1"/>
      <c r="G53" s="1"/>
      <c r="H53" s="1"/>
    </row>
    <row r="54" spans="2:8" ht="14.5">
      <c r="B54" s="1"/>
      <c r="C54" s="1"/>
      <c r="D54" s="1"/>
      <c r="E54" s="1"/>
      <c r="F54" s="1"/>
      <c r="G54" s="1"/>
      <c r="H54" s="1"/>
    </row>
    <row r="55" spans="2:8" ht="14.5">
      <c r="B55" s="14" t="s">
        <v>19</v>
      </c>
      <c r="C55" s="14" t="s">
        <v>3</v>
      </c>
      <c r="D55" s="1"/>
      <c r="E55" s="1"/>
      <c r="F55" s="1"/>
      <c r="G55" s="1"/>
      <c r="H55" s="1"/>
    </row>
    <row r="56" spans="2:8" ht="14.5">
      <c r="B56" s="14" t="s">
        <v>47</v>
      </c>
      <c r="C56" s="15">
        <v>10000</v>
      </c>
      <c r="D56" s="1"/>
      <c r="E56" s="14" t="s">
        <v>48</v>
      </c>
      <c r="F56" s="1"/>
      <c r="G56" s="1" t="s">
        <v>49</v>
      </c>
      <c r="H56" s="1"/>
    </row>
    <row r="57" spans="2:8" ht="14.5">
      <c r="B57" s="14" t="s">
        <v>50</v>
      </c>
      <c r="C57" s="15">
        <v>12000</v>
      </c>
      <c r="D57" s="1"/>
      <c r="E57" s="15"/>
      <c r="F57" s="1"/>
      <c r="G57" s="16">
        <v>14200</v>
      </c>
      <c r="H57" s="1"/>
    </row>
    <row r="58" spans="2:8" ht="14.5">
      <c r="B58" s="14" t="s">
        <v>51</v>
      </c>
      <c r="C58" s="15">
        <v>15000</v>
      </c>
      <c r="D58" s="1"/>
      <c r="E58" s="1"/>
      <c r="F58" s="1"/>
      <c r="G58" s="1"/>
      <c r="H58" s="1"/>
    </row>
    <row r="59" spans="2:8" ht="14.5">
      <c r="B59" s="14" t="s">
        <v>52</v>
      </c>
      <c r="C59" s="15">
        <v>12300</v>
      </c>
      <c r="D59" s="1"/>
      <c r="E59" s="1"/>
      <c r="F59" s="1"/>
      <c r="G59" s="1"/>
      <c r="H59" s="1"/>
    </row>
    <row r="60" spans="2:8" ht="14.5">
      <c r="B60" s="14" t="s">
        <v>34</v>
      </c>
      <c r="C60" s="15">
        <v>12000</v>
      </c>
      <c r="D60" s="1"/>
      <c r="E60" s="1"/>
      <c r="F60" s="1"/>
      <c r="G60" s="1"/>
      <c r="H60" s="1"/>
    </row>
    <row r="61" spans="2:8" ht="14.5">
      <c r="B61" s="14" t="s">
        <v>53</v>
      </c>
      <c r="C61" s="15">
        <v>11000</v>
      </c>
      <c r="D61" s="1"/>
      <c r="E61" s="1"/>
      <c r="F61" s="1"/>
      <c r="G61" s="1"/>
      <c r="H61" s="1"/>
    </row>
    <row r="62" spans="2:8" ht="14.5">
      <c r="B62" s="14" t="s">
        <v>54</v>
      </c>
      <c r="C62" s="15">
        <v>13500</v>
      </c>
      <c r="D62" s="1"/>
      <c r="E62" s="1"/>
      <c r="F62" s="1"/>
      <c r="G62" s="1"/>
      <c r="H62" s="1"/>
    </row>
    <row r="63" spans="2:8" ht="14.5">
      <c r="B63" s="14" t="s">
        <v>55</v>
      </c>
      <c r="C63" s="15">
        <v>14200</v>
      </c>
      <c r="D63" s="1"/>
      <c r="E63" s="1"/>
      <c r="F63" s="1"/>
      <c r="G63" s="1"/>
      <c r="H63" s="1"/>
    </row>
    <row r="67" spans="2:9" ht="14.5">
      <c r="B67" s="9" t="s">
        <v>56</v>
      </c>
      <c r="C67" s="1"/>
      <c r="D67" s="1"/>
      <c r="E67" s="1"/>
      <c r="F67" s="1"/>
      <c r="G67" s="9" t="s">
        <v>57</v>
      </c>
      <c r="H67" s="1"/>
      <c r="I67" s="1"/>
    </row>
    <row r="68" spans="2:9" ht="14.5">
      <c r="B68" s="1"/>
      <c r="C68" s="1"/>
      <c r="D68" s="1"/>
      <c r="E68" s="1"/>
      <c r="F68" s="1"/>
      <c r="G68" s="1"/>
      <c r="H68" s="1"/>
      <c r="I68" s="1"/>
    </row>
    <row r="69" spans="2:9" ht="14.5">
      <c r="B69" s="1"/>
      <c r="C69" s="1"/>
      <c r="D69" s="1"/>
      <c r="E69" s="1"/>
      <c r="F69" s="86" t="s">
        <v>58</v>
      </c>
      <c r="G69" s="81"/>
      <c r="H69" s="1"/>
      <c r="I69" s="1"/>
    </row>
    <row r="70" spans="2:9" ht="14.5">
      <c r="B70" s="1"/>
      <c r="C70" s="1"/>
      <c r="D70" s="17">
        <v>40239</v>
      </c>
      <c r="E70" s="17">
        <v>39846</v>
      </c>
      <c r="F70" s="87"/>
      <c r="G70" s="88"/>
      <c r="H70" s="9" t="s">
        <v>59</v>
      </c>
      <c r="I70" s="1"/>
    </row>
    <row r="71" spans="2:9" ht="14.5">
      <c r="B71" s="1"/>
      <c r="C71" s="1"/>
      <c r="D71" s="17">
        <v>40239</v>
      </c>
      <c r="E71" s="17">
        <v>39846</v>
      </c>
      <c r="F71" s="87"/>
      <c r="G71" s="88"/>
      <c r="H71" s="9" t="s">
        <v>60</v>
      </c>
      <c r="I71" s="1"/>
    </row>
    <row r="72" spans="2:9" ht="14.5">
      <c r="B72" s="1"/>
      <c r="C72" s="1"/>
      <c r="D72" s="1"/>
      <c r="E72" s="1"/>
      <c r="F72" s="1"/>
      <c r="G72" s="1"/>
      <c r="H72" s="1"/>
      <c r="I72" s="1"/>
    </row>
    <row r="73" spans="2:9" ht="12.5">
      <c r="F73" s="8"/>
    </row>
  </sheetData>
  <mergeCells count="4">
    <mergeCell ref="B19:G22"/>
    <mergeCell ref="F69:G69"/>
    <mergeCell ref="F70:G70"/>
    <mergeCell ref="F71:G71"/>
  </mergeCells>
  <dataValidations count="1">
    <dataValidation type="list" allowBlank="1" showErrorMessage="1" sqref="F42" xr:uid="{00000000-0002-0000-0000-000000000000}">
      <formula1>$B$42:$B$49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85"/>
  <sheetViews>
    <sheetView topLeftCell="A193" workbookViewId="0">
      <selection activeCell="C49" sqref="C49:C62"/>
    </sheetView>
  </sheetViews>
  <sheetFormatPr defaultColWidth="12.6328125" defaultRowHeight="15.75" customHeight="1"/>
  <sheetData>
    <row r="1" spans="2:5" ht="15.75" customHeight="1">
      <c r="B1" s="13" t="s">
        <v>61</v>
      </c>
      <c r="C1" s="1"/>
      <c r="D1" s="1"/>
      <c r="E1" s="1"/>
    </row>
    <row r="2" spans="2:5" ht="15.75" customHeight="1">
      <c r="B2" s="1"/>
      <c r="C2" s="1"/>
      <c r="D2" s="1"/>
      <c r="E2" s="1"/>
    </row>
    <row r="3" spans="2:5" ht="15.75" customHeight="1">
      <c r="B3" s="13" t="s">
        <v>62</v>
      </c>
      <c r="C3" s="1"/>
      <c r="D3" s="1"/>
      <c r="E3" s="1"/>
    </row>
    <row r="4" spans="2:5" ht="15.75" customHeight="1">
      <c r="B4" s="16">
        <v>453</v>
      </c>
      <c r="C4" s="1">
        <f t="shared" ref="C4:C14" si="0">VALUE(B4:B14)</f>
        <v>453</v>
      </c>
      <c r="D4" s="1"/>
      <c r="E4" s="1"/>
    </row>
    <row r="5" spans="2:5" ht="15.75" customHeight="1">
      <c r="B5" s="16">
        <v>532</v>
      </c>
      <c r="C5" s="1">
        <f t="shared" si="0"/>
        <v>532</v>
      </c>
      <c r="D5" s="1"/>
      <c r="E5" s="1" t="s">
        <v>63</v>
      </c>
    </row>
    <row r="6" spans="2:5" ht="15.75" customHeight="1">
      <c r="B6" s="16">
        <v>456</v>
      </c>
      <c r="C6" s="1">
        <f t="shared" si="0"/>
        <v>456</v>
      </c>
      <c r="D6" s="1"/>
      <c r="E6" s="1"/>
    </row>
    <row r="7" spans="2:5" ht="15.75" customHeight="1">
      <c r="B7" s="16">
        <v>43</v>
      </c>
      <c r="C7" s="1">
        <f t="shared" si="0"/>
        <v>43</v>
      </c>
      <c r="D7" s="1"/>
      <c r="E7" s="1" t="s">
        <v>64</v>
      </c>
    </row>
    <row r="8" spans="2:5" ht="15.75" customHeight="1">
      <c r="B8" s="16">
        <v>632</v>
      </c>
      <c r="C8" s="1">
        <f t="shared" si="0"/>
        <v>632</v>
      </c>
      <c r="D8" s="1"/>
      <c r="E8" s="1" t="s">
        <v>65</v>
      </c>
    </row>
    <row r="9" spans="2:5" ht="15.75" customHeight="1">
      <c r="B9" s="16">
        <v>33</v>
      </c>
      <c r="C9" s="1">
        <f t="shared" si="0"/>
        <v>33</v>
      </c>
      <c r="D9" s="1"/>
      <c r="E9" s="1" t="s">
        <v>66</v>
      </c>
    </row>
    <row r="10" spans="2:5" ht="15.75" customHeight="1">
      <c r="B10" s="16">
        <v>444</v>
      </c>
      <c r="C10" s="1">
        <f t="shared" si="0"/>
        <v>444</v>
      </c>
      <c r="D10" s="1"/>
      <c r="E10" s="1"/>
    </row>
    <row r="11" spans="2:5" ht="15.75" customHeight="1">
      <c r="B11" s="16">
        <v>23</v>
      </c>
      <c r="C11" s="1">
        <f t="shared" si="0"/>
        <v>23</v>
      </c>
      <c r="D11" s="1"/>
      <c r="E11" s="1"/>
    </row>
    <row r="12" spans="2:5" ht="15.75" customHeight="1">
      <c r="B12" s="16">
        <v>632</v>
      </c>
      <c r="C12" s="1">
        <f t="shared" si="0"/>
        <v>632</v>
      </c>
      <c r="D12" s="1"/>
      <c r="E12" s="1"/>
    </row>
    <row r="13" spans="2:5" ht="15.75" customHeight="1">
      <c r="B13" s="16">
        <v>523</v>
      </c>
      <c r="C13" s="1">
        <f t="shared" si="0"/>
        <v>523</v>
      </c>
      <c r="D13" s="1"/>
      <c r="E13" s="1"/>
    </row>
    <row r="14" spans="2:5" ht="15.75" customHeight="1">
      <c r="B14" s="16">
        <v>443</v>
      </c>
      <c r="C14" s="1">
        <f t="shared" si="0"/>
        <v>443</v>
      </c>
      <c r="D14" s="1"/>
      <c r="E14" s="1"/>
    </row>
    <row r="15" spans="2:5" ht="15.75" customHeight="1">
      <c r="B15" s="1"/>
      <c r="C15" s="1"/>
      <c r="D15" s="1"/>
      <c r="E15" s="1"/>
    </row>
    <row r="16" spans="2:5" ht="15.75" customHeight="1">
      <c r="B16" s="18" t="s">
        <v>67</v>
      </c>
      <c r="C16" s="1"/>
      <c r="D16" s="1"/>
      <c r="E16" s="1"/>
    </row>
    <row r="17" spans="2:8" ht="15.75" customHeight="1">
      <c r="B17" s="19">
        <f>SUM(B4:B14)</f>
        <v>4214</v>
      </c>
      <c r="C17" s="1"/>
      <c r="D17" s="1"/>
      <c r="E17" s="1"/>
    </row>
    <row r="22" spans="2:8" ht="15.75" customHeight="1">
      <c r="B22" s="13" t="s">
        <v>68</v>
      </c>
      <c r="C22" s="1"/>
      <c r="D22" s="1"/>
    </row>
    <row r="23" spans="2:8" ht="15.75" customHeight="1">
      <c r="B23" s="1"/>
      <c r="C23" s="1"/>
      <c r="D23" s="1"/>
    </row>
    <row r="24" spans="2:8" ht="14.5">
      <c r="B24" s="1" t="s">
        <v>19</v>
      </c>
      <c r="C24" s="13" t="s">
        <v>19</v>
      </c>
      <c r="D24" s="13" t="s">
        <v>69</v>
      </c>
    </row>
    <row r="25" spans="2:8" ht="14.5">
      <c r="B25" s="14" t="s">
        <v>70</v>
      </c>
      <c r="C25" s="14"/>
      <c r="D25" s="14"/>
      <c r="E25" s="8"/>
      <c r="F25" s="8"/>
      <c r="G25" s="8"/>
      <c r="H25" s="8"/>
    </row>
    <row r="26" spans="2:8" ht="14.5">
      <c r="B26" s="14" t="s">
        <v>71</v>
      </c>
      <c r="C26" s="14"/>
      <c r="D26" s="14"/>
      <c r="E26" s="8"/>
      <c r="F26" s="8"/>
      <c r="G26" s="8"/>
      <c r="H26" s="8"/>
    </row>
    <row r="27" spans="2:8" ht="14.5">
      <c r="B27" s="14" t="s">
        <v>72</v>
      </c>
      <c r="C27" s="14"/>
      <c r="D27" s="14"/>
      <c r="E27" s="8"/>
      <c r="F27" s="8"/>
      <c r="G27" s="8"/>
      <c r="H27" s="8"/>
    </row>
    <row r="28" spans="2:8" ht="14.5">
      <c r="B28" s="14" t="s">
        <v>73</v>
      </c>
      <c r="C28" s="14"/>
      <c r="D28" s="14"/>
      <c r="E28" s="8"/>
      <c r="F28" s="8"/>
      <c r="G28" s="8"/>
      <c r="H28" s="8"/>
    </row>
    <row r="29" spans="2:8" ht="14.5">
      <c r="B29" s="14" t="s">
        <v>74</v>
      </c>
      <c r="C29" s="14"/>
      <c r="D29" s="14"/>
      <c r="E29" s="8"/>
      <c r="F29" s="8"/>
      <c r="G29" s="8"/>
      <c r="H29" s="8"/>
    </row>
    <row r="30" spans="2:8" ht="14.5">
      <c r="B30" s="14" t="s">
        <v>75</v>
      </c>
      <c r="C30" s="14"/>
      <c r="D30" s="14"/>
      <c r="E30" s="8"/>
      <c r="F30" s="8"/>
      <c r="G30" s="8"/>
      <c r="H30" s="8"/>
    </row>
    <row r="31" spans="2:8" ht="14.5">
      <c r="B31" s="14" t="s">
        <v>76</v>
      </c>
      <c r="C31" s="14"/>
      <c r="D31" s="14"/>
      <c r="E31" s="8"/>
      <c r="F31" s="8"/>
      <c r="G31" s="8"/>
      <c r="H31" s="8"/>
    </row>
    <row r="32" spans="2:8" ht="14.5">
      <c r="B32" s="14" t="s">
        <v>77</v>
      </c>
      <c r="C32" s="14"/>
      <c r="D32" s="14"/>
      <c r="E32" s="8"/>
      <c r="F32" s="8"/>
      <c r="G32" s="8"/>
      <c r="H32" s="8"/>
    </row>
    <row r="36" spans="2:6" ht="14.5">
      <c r="B36" s="13" t="s">
        <v>78</v>
      </c>
      <c r="C36" s="1"/>
      <c r="D36" s="1"/>
      <c r="E36" s="1"/>
      <c r="F36" s="1"/>
    </row>
    <row r="37" spans="2:6" ht="14.5">
      <c r="B37" s="1"/>
      <c r="C37" s="1"/>
      <c r="D37" s="1"/>
      <c r="E37" s="1"/>
      <c r="F37" s="1"/>
    </row>
    <row r="38" spans="2:6" ht="14.5">
      <c r="B38" s="20" t="s">
        <v>79</v>
      </c>
      <c r="C38" s="20" t="s">
        <v>80</v>
      </c>
      <c r="D38" s="1"/>
      <c r="E38" s="20" t="s">
        <v>81</v>
      </c>
      <c r="F38" s="1"/>
    </row>
    <row r="39" spans="2:6" ht="14.5">
      <c r="B39" s="21">
        <v>42160</v>
      </c>
      <c r="C39" s="21"/>
      <c r="D39" s="22"/>
      <c r="E39" s="21">
        <v>42125</v>
      </c>
      <c r="F39" s="1"/>
    </row>
    <row r="40" spans="2:6" ht="14.5">
      <c r="B40" s="21">
        <v>42357</v>
      </c>
      <c r="C40" s="21"/>
      <c r="D40" s="22"/>
      <c r="E40" s="21">
        <v>42309</v>
      </c>
      <c r="F40" s="1"/>
    </row>
    <row r="41" spans="2:6" ht="14.5">
      <c r="B41" s="21">
        <v>38537</v>
      </c>
      <c r="C41" s="21"/>
      <c r="D41" s="22"/>
      <c r="E41" s="21">
        <v>38504</v>
      </c>
      <c r="F41" s="1"/>
    </row>
    <row r="42" spans="2:6" ht="14.5">
      <c r="B42" s="21">
        <v>40816</v>
      </c>
      <c r="C42" s="21"/>
      <c r="D42" s="22"/>
      <c r="E42" s="21">
        <v>40756</v>
      </c>
      <c r="F42" s="1"/>
    </row>
    <row r="43" spans="2:6" ht="14.5">
      <c r="B43" s="21">
        <v>42326</v>
      </c>
      <c r="C43" s="21"/>
      <c r="D43" s="22"/>
      <c r="E43" s="21">
        <v>42278</v>
      </c>
      <c r="F43" s="1"/>
    </row>
    <row r="46" spans="2:6" ht="14.5">
      <c r="B46" s="13" t="s">
        <v>82</v>
      </c>
      <c r="C46" s="1"/>
      <c r="D46" s="1"/>
    </row>
    <row r="47" spans="2:6" ht="14.5">
      <c r="B47" s="1"/>
      <c r="C47" s="1"/>
      <c r="D47" s="1"/>
    </row>
    <row r="48" spans="2:6" ht="14.5">
      <c r="B48" s="14" t="s">
        <v>83</v>
      </c>
      <c r="C48" s="14" t="s">
        <v>84</v>
      </c>
      <c r="D48" s="14" t="s">
        <v>85</v>
      </c>
    </row>
    <row r="49" spans="2:6" ht="14.5">
      <c r="B49" s="14" t="s">
        <v>86</v>
      </c>
      <c r="C49" s="23"/>
      <c r="D49" s="14" t="s">
        <v>87</v>
      </c>
      <c r="E49" s="8"/>
      <c r="F49" s="8"/>
    </row>
    <row r="50" spans="2:6" ht="14.5">
      <c r="B50" s="14" t="s">
        <v>88</v>
      </c>
      <c r="C50" s="23"/>
      <c r="D50" s="14" t="s">
        <v>87</v>
      </c>
      <c r="E50" s="8"/>
      <c r="F50" s="8"/>
    </row>
    <row r="51" spans="2:6" ht="14.5">
      <c r="B51" s="14" t="s">
        <v>89</v>
      </c>
      <c r="C51" s="23"/>
      <c r="D51" s="14" t="s">
        <v>87</v>
      </c>
      <c r="E51" s="8"/>
      <c r="F51" s="8"/>
    </row>
    <row r="52" spans="2:6" ht="14.5">
      <c r="B52" s="14" t="s">
        <v>86</v>
      </c>
      <c r="C52" s="23"/>
      <c r="D52" s="14" t="s">
        <v>90</v>
      </c>
      <c r="E52" s="8"/>
      <c r="F52" s="8"/>
    </row>
    <row r="53" spans="2:6" ht="14.5">
      <c r="B53" s="14" t="s">
        <v>91</v>
      </c>
      <c r="C53" s="23"/>
      <c r="D53" s="14" t="s">
        <v>87</v>
      </c>
      <c r="E53" s="8"/>
      <c r="F53" s="8"/>
    </row>
    <row r="54" spans="2:6" ht="14.5">
      <c r="B54" s="14" t="s">
        <v>86</v>
      </c>
      <c r="C54" s="23"/>
      <c r="D54" s="14" t="s">
        <v>90</v>
      </c>
      <c r="E54" s="8"/>
      <c r="F54" s="8"/>
    </row>
    <row r="55" spans="2:6" ht="14.5">
      <c r="B55" s="14" t="s">
        <v>92</v>
      </c>
      <c r="C55" s="23"/>
      <c r="D55" s="14" t="s">
        <v>87</v>
      </c>
      <c r="E55" s="8"/>
      <c r="F55" s="8"/>
    </row>
    <row r="56" spans="2:6" ht="14.5">
      <c r="B56" s="14" t="s">
        <v>93</v>
      </c>
      <c r="C56" s="23"/>
      <c r="D56" s="14" t="s">
        <v>87</v>
      </c>
      <c r="E56" s="8"/>
      <c r="F56" s="8"/>
    </row>
    <row r="57" spans="2:6" ht="14.5">
      <c r="B57" s="14" t="s">
        <v>88</v>
      </c>
      <c r="C57" s="23"/>
      <c r="D57" s="14" t="s">
        <v>90</v>
      </c>
      <c r="E57" s="8"/>
      <c r="F57" s="8"/>
    </row>
    <row r="58" spans="2:6" ht="14.5">
      <c r="B58" s="14" t="s">
        <v>94</v>
      </c>
      <c r="C58" s="23"/>
      <c r="D58" s="14" t="s">
        <v>87</v>
      </c>
      <c r="E58" s="8"/>
      <c r="F58" s="8"/>
    </row>
    <row r="59" spans="2:6" ht="14.5">
      <c r="B59" s="14" t="s">
        <v>95</v>
      </c>
      <c r="C59" s="23"/>
      <c r="D59" s="14" t="s">
        <v>87</v>
      </c>
      <c r="E59" s="8"/>
      <c r="F59" s="8"/>
    </row>
    <row r="60" spans="2:6" ht="14.5">
      <c r="B60" s="14" t="s">
        <v>96</v>
      </c>
      <c r="C60" s="23"/>
      <c r="D60" s="14" t="s">
        <v>87</v>
      </c>
      <c r="E60" s="8"/>
      <c r="F60" s="8"/>
    </row>
    <row r="61" spans="2:6" ht="14.5">
      <c r="B61" s="14" t="s">
        <v>88</v>
      </c>
      <c r="C61" s="23"/>
      <c r="D61" s="14" t="s">
        <v>90</v>
      </c>
      <c r="E61" s="8"/>
      <c r="F61" s="8"/>
    </row>
    <row r="62" spans="2:6" ht="14.5">
      <c r="B62" s="14" t="s">
        <v>95</v>
      </c>
      <c r="C62" s="23"/>
      <c r="D62" s="14" t="s">
        <v>90</v>
      </c>
      <c r="E62" s="8"/>
      <c r="F62" s="8"/>
    </row>
    <row r="63" spans="2:6" ht="14">
      <c r="C63" s="23"/>
      <c r="E63" s="8" t="s">
        <v>28</v>
      </c>
    </row>
    <row r="65" spans="2:4" ht="13">
      <c r="B65" s="24" t="s">
        <v>97</v>
      </c>
    </row>
    <row r="66" spans="2:4" ht="14.5">
      <c r="B66" s="1"/>
    </row>
    <row r="67" spans="2:4" ht="12.5">
      <c r="B67" s="25">
        <v>43687</v>
      </c>
      <c r="D67" s="25"/>
    </row>
    <row r="68" spans="2:4" ht="12.5">
      <c r="B68" s="25">
        <v>43552</v>
      </c>
      <c r="D68" s="25"/>
    </row>
    <row r="69" spans="2:4" ht="12.5">
      <c r="B69" s="25">
        <v>43497</v>
      </c>
      <c r="D69" s="25"/>
    </row>
    <row r="70" spans="2:4" ht="12.5">
      <c r="B70" s="25">
        <v>43575</v>
      </c>
      <c r="D70" s="25"/>
    </row>
    <row r="71" spans="2:4" ht="12.5">
      <c r="B71" s="25">
        <v>43522</v>
      </c>
      <c r="D71" s="25"/>
    </row>
    <row r="72" spans="2:4" ht="12.5">
      <c r="B72" s="25">
        <v>43477</v>
      </c>
      <c r="D72" s="25"/>
    </row>
    <row r="73" spans="2:4" ht="12.5">
      <c r="B73" s="25">
        <v>43640</v>
      </c>
      <c r="D73" s="25"/>
    </row>
    <row r="74" spans="2:4" ht="12.5">
      <c r="B74" s="25">
        <v>43805</v>
      </c>
      <c r="D74" s="25"/>
    </row>
    <row r="75" spans="2:4" ht="12.5">
      <c r="B75" s="25">
        <v>43754</v>
      </c>
      <c r="D75" s="25"/>
    </row>
    <row r="76" spans="2:4" ht="12.5">
      <c r="B76" s="25">
        <v>43508</v>
      </c>
      <c r="D76" s="25"/>
    </row>
    <row r="77" spans="2:4" ht="12.5">
      <c r="B77" s="25">
        <v>43762</v>
      </c>
      <c r="D77" s="25"/>
    </row>
    <row r="78" spans="2:4" ht="12.5">
      <c r="B78" s="25">
        <v>43739</v>
      </c>
      <c r="D78" s="25"/>
    </row>
    <row r="79" spans="2:4" ht="12.5">
      <c r="B79" s="25">
        <v>43604</v>
      </c>
      <c r="D79" s="25"/>
    </row>
    <row r="80" spans="2:4" ht="12.5">
      <c r="B80" s="25">
        <v>43634</v>
      </c>
      <c r="D80" s="25"/>
    </row>
    <row r="81" spans="2:4" ht="12.5">
      <c r="B81" s="25">
        <v>43466</v>
      </c>
      <c r="D81" s="25"/>
    </row>
    <row r="82" spans="2:4" ht="12.5">
      <c r="B82" s="25">
        <v>43565</v>
      </c>
      <c r="D82" s="25"/>
    </row>
    <row r="83" spans="2:4" ht="12.5">
      <c r="B83" s="25">
        <v>43582</v>
      </c>
      <c r="D83" s="25"/>
    </row>
    <row r="84" spans="2:4" ht="12.5">
      <c r="B84" s="25">
        <v>43624</v>
      </c>
      <c r="D84" s="25"/>
    </row>
    <row r="85" spans="2:4" ht="12.5">
      <c r="B85" s="25">
        <v>43469</v>
      </c>
      <c r="D85" s="25"/>
    </row>
    <row r="86" spans="2:4" ht="12.5">
      <c r="B86" s="25">
        <v>43633</v>
      </c>
      <c r="D86" s="25"/>
    </row>
    <row r="87" spans="2:4" ht="12.5">
      <c r="B87" s="25">
        <v>43802</v>
      </c>
      <c r="D87" s="25"/>
    </row>
    <row r="88" spans="2:4" ht="12.5">
      <c r="B88" s="25">
        <v>43621</v>
      </c>
      <c r="D88" s="25"/>
    </row>
    <row r="89" spans="2:4" ht="12.5">
      <c r="B89" s="25">
        <v>43810</v>
      </c>
      <c r="D89" s="25"/>
    </row>
    <row r="90" spans="2:4" ht="12.5">
      <c r="B90" s="25">
        <v>43752</v>
      </c>
      <c r="D90" s="25"/>
    </row>
    <row r="91" spans="2:4" ht="12.5">
      <c r="B91" s="25">
        <v>43727</v>
      </c>
      <c r="D91" s="25"/>
    </row>
    <row r="92" spans="2:4" ht="12.5">
      <c r="B92" s="25">
        <v>43503</v>
      </c>
      <c r="D92" s="25"/>
    </row>
    <row r="93" spans="2:4" ht="12.5">
      <c r="B93" s="25">
        <v>43746</v>
      </c>
      <c r="D93" s="25"/>
    </row>
    <row r="94" spans="2:4" ht="12.5">
      <c r="B94" s="25">
        <v>43682</v>
      </c>
      <c r="D94" s="25"/>
    </row>
    <row r="95" spans="2:4" ht="12.5">
      <c r="B95" s="25">
        <v>43739</v>
      </c>
      <c r="D95" s="25"/>
    </row>
    <row r="96" spans="2:4" ht="12.5">
      <c r="B96" s="25">
        <v>43697</v>
      </c>
      <c r="D96" s="25"/>
    </row>
    <row r="97" spans="2:4" ht="12.5">
      <c r="B97" s="25">
        <v>43747</v>
      </c>
      <c r="D97" s="25"/>
    </row>
    <row r="98" spans="2:4" ht="12.5">
      <c r="B98" s="25">
        <v>43700</v>
      </c>
      <c r="D98" s="25"/>
    </row>
    <row r="99" spans="2:4" ht="12.5">
      <c r="B99" s="25">
        <v>43754</v>
      </c>
      <c r="D99" s="25"/>
    </row>
    <row r="100" spans="2:4" ht="12.5">
      <c r="B100" s="25">
        <v>43764</v>
      </c>
      <c r="D100" s="25"/>
    </row>
    <row r="101" spans="2:4" ht="12.5">
      <c r="B101" s="25">
        <v>43675</v>
      </c>
      <c r="D101" s="25"/>
    </row>
    <row r="102" spans="2:4" ht="12.5">
      <c r="B102" s="25">
        <v>43712</v>
      </c>
      <c r="D102" s="25"/>
    </row>
    <row r="103" spans="2:4" ht="12.5">
      <c r="B103" s="25">
        <v>43616</v>
      </c>
      <c r="D103" s="25"/>
    </row>
    <row r="104" spans="2:4" ht="12.5">
      <c r="B104" s="25">
        <v>43467</v>
      </c>
      <c r="D104" s="25"/>
    </row>
    <row r="105" spans="2:4" ht="12.5">
      <c r="B105" s="25">
        <v>43482</v>
      </c>
      <c r="D105" s="25"/>
    </row>
    <row r="106" spans="2:4" ht="12.5">
      <c r="B106" s="25">
        <v>43652</v>
      </c>
      <c r="D106" s="25"/>
    </row>
    <row r="107" spans="2:4" ht="12.5">
      <c r="B107" s="25">
        <v>43514</v>
      </c>
      <c r="D107" s="25"/>
    </row>
    <row r="108" spans="2:4" ht="12.5">
      <c r="B108" s="25">
        <v>43764</v>
      </c>
      <c r="D108" s="25"/>
    </row>
    <row r="109" spans="2:4" ht="12.5">
      <c r="B109" s="25">
        <v>43693</v>
      </c>
      <c r="D109" s="25"/>
    </row>
    <row r="110" spans="2:4" ht="12.5">
      <c r="B110" s="25">
        <v>43682</v>
      </c>
      <c r="D110" s="25"/>
    </row>
    <row r="111" spans="2:4" ht="12.5">
      <c r="B111" s="25">
        <v>43825</v>
      </c>
      <c r="D111" s="25"/>
    </row>
    <row r="112" spans="2:4" ht="12.5">
      <c r="B112" s="25">
        <v>43824</v>
      </c>
      <c r="D112" s="25"/>
    </row>
    <row r="113" spans="2:4" ht="12.5">
      <c r="B113" s="25">
        <v>43766</v>
      </c>
      <c r="D113" s="25"/>
    </row>
    <row r="114" spans="2:4" ht="12.5">
      <c r="B114" s="25">
        <v>43539</v>
      </c>
      <c r="D114" s="25"/>
    </row>
    <row r="115" spans="2:4" ht="12.5">
      <c r="B115" s="25">
        <v>43558</v>
      </c>
      <c r="D115" s="25"/>
    </row>
    <row r="116" spans="2:4" ht="12.5">
      <c r="B116" s="25">
        <v>43703</v>
      </c>
      <c r="D116" s="25"/>
    </row>
    <row r="117" spans="2:4" ht="12.5">
      <c r="B117" s="25">
        <v>43803</v>
      </c>
      <c r="D117" s="25"/>
    </row>
    <row r="118" spans="2:4" ht="12.5">
      <c r="B118" s="25">
        <v>43614</v>
      </c>
      <c r="D118" s="25"/>
    </row>
    <row r="119" spans="2:4" ht="12.5">
      <c r="B119" s="25">
        <v>43742</v>
      </c>
      <c r="D119" s="25"/>
    </row>
    <row r="120" spans="2:4" ht="12.5">
      <c r="B120" s="25">
        <v>43475</v>
      </c>
      <c r="D120" s="25"/>
    </row>
    <row r="121" spans="2:4" ht="12.5">
      <c r="B121" s="25">
        <v>43632</v>
      </c>
      <c r="D121" s="25"/>
    </row>
    <row r="122" spans="2:4" ht="12.5">
      <c r="B122" s="25">
        <v>43745</v>
      </c>
      <c r="D122" s="25"/>
    </row>
    <row r="123" spans="2:4" ht="12.5">
      <c r="B123" s="25">
        <v>43568</v>
      </c>
      <c r="D123" s="25"/>
    </row>
    <row r="124" spans="2:4" ht="12.5">
      <c r="B124" s="25">
        <v>43690</v>
      </c>
      <c r="D124" s="25"/>
    </row>
    <row r="125" spans="2:4" ht="12.5">
      <c r="B125" s="25">
        <v>43785</v>
      </c>
      <c r="D125" s="25"/>
    </row>
    <row r="126" spans="2:4" ht="12.5">
      <c r="B126" s="25">
        <v>43584</v>
      </c>
      <c r="D126" s="25"/>
    </row>
    <row r="127" spans="2:4" ht="12.5">
      <c r="B127" s="25">
        <v>43699</v>
      </c>
      <c r="D127" s="25"/>
    </row>
    <row r="128" spans="2:4" ht="12.5">
      <c r="B128" s="25">
        <v>43816</v>
      </c>
      <c r="D128" s="25"/>
    </row>
    <row r="129" spans="2:4" ht="12.5">
      <c r="B129" s="25">
        <v>43748</v>
      </c>
      <c r="D129" s="25"/>
    </row>
    <row r="130" spans="2:4" ht="12.5">
      <c r="B130" s="25">
        <v>43828</v>
      </c>
      <c r="D130" s="25"/>
    </row>
    <row r="131" spans="2:4" ht="12.5">
      <c r="B131" s="25">
        <v>43468</v>
      </c>
      <c r="D131" s="25"/>
    </row>
    <row r="132" spans="2:4" ht="12.5">
      <c r="B132" s="25">
        <v>43782</v>
      </c>
      <c r="D132" s="25"/>
    </row>
    <row r="133" spans="2:4" ht="12.5">
      <c r="B133" s="25">
        <v>43692</v>
      </c>
      <c r="D133" s="25"/>
    </row>
    <row r="134" spans="2:4" ht="12.5">
      <c r="B134" s="25">
        <v>43738</v>
      </c>
      <c r="D134" s="25"/>
    </row>
    <row r="135" spans="2:4" ht="12.5">
      <c r="B135" s="25">
        <v>43548</v>
      </c>
      <c r="D135" s="25"/>
    </row>
    <row r="136" spans="2:4" ht="12.5">
      <c r="B136" s="25">
        <v>43646</v>
      </c>
      <c r="D136" s="25"/>
    </row>
    <row r="137" spans="2:4" ht="12.5">
      <c r="B137" s="25">
        <v>43724</v>
      </c>
      <c r="D137" s="25"/>
    </row>
    <row r="138" spans="2:4" ht="12.5">
      <c r="B138" s="25">
        <v>43511</v>
      </c>
      <c r="D138" s="25"/>
    </row>
    <row r="139" spans="2:4" ht="12.5">
      <c r="B139" s="25">
        <v>43497</v>
      </c>
      <c r="D139" s="25"/>
    </row>
    <row r="140" spans="2:4" ht="12.5">
      <c r="B140" s="25">
        <v>43513</v>
      </c>
      <c r="D140" s="25"/>
    </row>
    <row r="141" spans="2:4" ht="12.5">
      <c r="B141" s="25">
        <v>43708</v>
      </c>
      <c r="D141" s="25"/>
    </row>
    <row r="142" spans="2:4" ht="12.5">
      <c r="B142" s="25">
        <v>43519</v>
      </c>
      <c r="D142" s="25"/>
    </row>
    <row r="143" spans="2:4" ht="12.5">
      <c r="B143" s="25">
        <v>43658</v>
      </c>
      <c r="D143" s="25"/>
    </row>
    <row r="144" spans="2:4" ht="12.5">
      <c r="B144" s="25">
        <v>43526</v>
      </c>
      <c r="D144" s="25"/>
    </row>
    <row r="145" spans="2:4" ht="12.5">
      <c r="B145" s="25">
        <v>43492</v>
      </c>
      <c r="D145" s="25"/>
    </row>
    <row r="146" spans="2:4" ht="12.5">
      <c r="B146" s="25">
        <v>43516</v>
      </c>
      <c r="D146" s="25"/>
    </row>
    <row r="147" spans="2:4" ht="12.5">
      <c r="B147" s="25">
        <v>43690</v>
      </c>
      <c r="D147" s="25"/>
    </row>
    <row r="148" spans="2:4" ht="12.5">
      <c r="B148" s="25">
        <v>43817</v>
      </c>
      <c r="D148" s="25"/>
    </row>
    <row r="149" spans="2:4" ht="12.5">
      <c r="B149" s="25">
        <v>43466</v>
      </c>
      <c r="D149" s="25"/>
    </row>
    <row r="150" spans="2:4" ht="12.5">
      <c r="B150" s="25">
        <v>43729</v>
      </c>
      <c r="D150" s="25"/>
    </row>
    <row r="151" spans="2:4" ht="12.5">
      <c r="B151" s="25">
        <v>43632</v>
      </c>
      <c r="D151" s="25"/>
    </row>
    <row r="152" spans="2:4" ht="12.5">
      <c r="B152" s="25">
        <v>43664</v>
      </c>
      <c r="D152" s="25"/>
    </row>
    <row r="153" spans="2:4" ht="12.5">
      <c r="B153" s="25">
        <v>43664</v>
      </c>
      <c r="D153" s="25"/>
    </row>
    <row r="154" spans="2:4" ht="12.5">
      <c r="B154" s="25">
        <v>43513</v>
      </c>
      <c r="D154" s="25"/>
    </row>
    <row r="155" spans="2:4" ht="12.5">
      <c r="B155" s="25">
        <v>43550</v>
      </c>
      <c r="D155" s="25"/>
    </row>
    <row r="156" spans="2:4" ht="12.5">
      <c r="B156" s="25">
        <v>43500</v>
      </c>
      <c r="D156" s="25"/>
    </row>
    <row r="157" spans="2:4" ht="12.5">
      <c r="B157" s="25">
        <v>43715</v>
      </c>
      <c r="D157" s="25"/>
    </row>
    <row r="158" spans="2:4" ht="12.5">
      <c r="B158" s="25">
        <v>43799</v>
      </c>
      <c r="D158" s="25"/>
    </row>
    <row r="159" spans="2:4" ht="12.5">
      <c r="B159" s="25">
        <v>43538</v>
      </c>
      <c r="D159" s="25"/>
    </row>
    <row r="160" spans="2:4" ht="12.5">
      <c r="B160" s="25">
        <v>43621</v>
      </c>
      <c r="D160" s="25"/>
    </row>
    <row r="161" spans="2:4" ht="12.5">
      <c r="B161" s="25">
        <v>43597</v>
      </c>
      <c r="D161" s="25"/>
    </row>
    <row r="162" spans="2:4" ht="12.5">
      <c r="B162" s="25">
        <v>43734</v>
      </c>
      <c r="D162" s="25"/>
    </row>
    <row r="163" spans="2:4" ht="12.5">
      <c r="B163" s="25">
        <v>43511</v>
      </c>
      <c r="D163" s="25"/>
    </row>
    <row r="164" spans="2:4" ht="12.5">
      <c r="B164" s="25">
        <v>43488</v>
      </c>
      <c r="D164" s="25"/>
    </row>
    <row r="165" spans="2:4" ht="12.5">
      <c r="B165" s="25">
        <v>43499</v>
      </c>
      <c r="D165" s="25"/>
    </row>
    <row r="166" spans="2:4" ht="12.5">
      <c r="B166" s="25">
        <v>43813</v>
      </c>
      <c r="D166" s="25"/>
    </row>
    <row r="167" spans="2:4" ht="12.5">
      <c r="B167" s="25">
        <v>43487</v>
      </c>
      <c r="D167" s="25"/>
    </row>
    <row r="168" spans="2:4" ht="12.5">
      <c r="B168" s="25">
        <v>43491</v>
      </c>
      <c r="D168" s="25"/>
    </row>
    <row r="169" spans="2:4" ht="12.5">
      <c r="B169" s="25">
        <v>43737</v>
      </c>
      <c r="D169" s="25"/>
    </row>
    <row r="170" spans="2:4" ht="12.5">
      <c r="B170" s="25">
        <v>43825</v>
      </c>
      <c r="D170" s="25"/>
    </row>
    <row r="171" spans="2:4" ht="12.5">
      <c r="B171" s="25">
        <v>43522</v>
      </c>
      <c r="D171" s="25"/>
    </row>
    <row r="172" spans="2:4" ht="12.5">
      <c r="B172" s="25">
        <v>43755</v>
      </c>
      <c r="D172" s="25"/>
    </row>
    <row r="173" spans="2:4" ht="12.5">
      <c r="B173" s="25">
        <v>43565</v>
      </c>
      <c r="D173" s="25"/>
    </row>
    <row r="174" spans="2:4" ht="12.5">
      <c r="B174" s="25">
        <v>43545</v>
      </c>
      <c r="D174" s="25"/>
    </row>
    <row r="175" spans="2:4" ht="12.5">
      <c r="B175" s="25">
        <v>43534</v>
      </c>
      <c r="D175" s="25"/>
    </row>
    <row r="176" spans="2:4" ht="12.5">
      <c r="B176" s="25">
        <v>43758</v>
      </c>
      <c r="D176" s="25"/>
    </row>
    <row r="177" spans="2:4" ht="12.5">
      <c r="B177" s="25">
        <v>43518</v>
      </c>
      <c r="D177" s="25"/>
    </row>
    <row r="178" spans="2:4" ht="12.5">
      <c r="B178" s="25">
        <v>43759</v>
      </c>
      <c r="D178" s="25"/>
    </row>
    <row r="179" spans="2:4" ht="12.5">
      <c r="B179" s="25">
        <v>43601</v>
      </c>
      <c r="D179" s="25"/>
    </row>
    <row r="180" spans="2:4" ht="12.5">
      <c r="B180" s="25">
        <v>43825</v>
      </c>
      <c r="D180" s="25"/>
    </row>
    <row r="181" spans="2:4" ht="12.5">
      <c r="B181" s="25">
        <v>43826</v>
      </c>
      <c r="D181" s="25"/>
    </row>
    <row r="182" spans="2:4" ht="12.5">
      <c r="B182" s="25">
        <v>43633</v>
      </c>
      <c r="D182" s="25"/>
    </row>
    <row r="183" spans="2:4" ht="12.5">
      <c r="B183" s="25">
        <v>43689</v>
      </c>
      <c r="D183" s="25"/>
    </row>
    <row r="184" spans="2:4" ht="12.5">
      <c r="B184" s="25">
        <v>43766</v>
      </c>
      <c r="D184" s="25"/>
    </row>
    <row r="185" spans="2:4" ht="12.5">
      <c r="B185" s="25">
        <v>43503</v>
      </c>
      <c r="D18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N61"/>
  <sheetViews>
    <sheetView topLeftCell="C61" workbookViewId="0">
      <selection activeCell="J52" sqref="J52:N56"/>
    </sheetView>
  </sheetViews>
  <sheetFormatPr defaultColWidth="12.6328125" defaultRowHeight="15.75" customHeight="1"/>
  <sheetData>
    <row r="1" spans="2:7" ht="15.75" customHeight="1">
      <c r="B1" s="13" t="s">
        <v>98</v>
      </c>
      <c r="C1" s="1"/>
      <c r="D1" s="1"/>
      <c r="E1" s="1"/>
      <c r="F1" s="1"/>
      <c r="G1" s="1"/>
    </row>
    <row r="2" spans="2:7" ht="15.75" customHeight="1">
      <c r="B2" s="1"/>
      <c r="C2" s="1"/>
      <c r="D2" s="1"/>
      <c r="E2" s="1"/>
      <c r="F2" s="1"/>
      <c r="G2" s="1"/>
    </row>
    <row r="3" spans="2:7">
      <c r="B3" s="26" t="s">
        <v>99</v>
      </c>
      <c r="C3" s="27" t="s">
        <v>100</v>
      </c>
      <c r="D3" s="26" t="s">
        <v>101</v>
      </c>
      <c r="E3" s="26" t="s">
        <v>102</v>
      </c>
      <c r="F3" s="26" t="s">
        <v>103</v>
      </c>
      <c r="G3" s="28" t="s">
        <v>104</v>
      </c>
    </row>
    <row r="4" spans="2:7" ht="15.75" customHeight="1">
      <c r="B4" s="29" t="s">
        <v>105</v>
      </c>
      <c r="C4" s="30" t="s">
        <v>106</v>
      </c>
      <c r="D4" s="31" t="s">
        <v>107</v>
      </c>
      <c r="E4" s="32">
        <v>39302</v>
      </c>
      <c r="F4" s="32">
        <v>42537</v>
      </c>
      <c r="G4" s="15"/>
    </row>
    <row r="5" spans="2:7" ht="15.75" customHeight="1">
      <c r="B5" s="29" t="s">
        <v>105</v>
      </c>
      <c r="C5" s="30" t="s">
        <v>106</v>
      </c>
      <c r="D5" s="31" t="s">
        <v>107</v>
      </c>
      <c r="E5" s="32">
        <v>39722</v>
      </c>
      <c r="F5" s="32">
        <v>42991</v>
      </c>
      <c r="G5" s="15"/>
    </row>
    <row r="6" spans="2:7" ht="15.75" customHeight="1">
      <c r="B6" s="29" t="s">
        <v>108</v>
      </c>
      <c r="C6" s="30" t="s">
        <v>109</v>
      </c>
      <c r="D6" s="31" t="s">
        <v>110</v>
      </c>
      <c r="E6" s="32">
        <v>39918</v>
      </c>
      <c r="F6" s="32">
        <v>41753</v>
      </c>
      <c r="G6" s="15"/>
    </row>
    <row r="7" spans="2:7" ht="15.75" customHeight="1">
      <c r="B7" s="29" t="s">
        <v>111</v>
      </c>
      <c r="C7" s="30" t="s">
        <v>111</v>
      </c>
      <c r="D7" s="31" t="s">
        <v>107</v>
      </c>
      <c r="E7" s="32">
        <v>39931</v>
      </c>
      <c r="F7" s="33"/>
      <c r="G7" s="15"/>
    </row>
    <row r="8" spans="2:7" ht="15.75" customHeight="1">
      <c r="B8" s="29" t="s">
        <v>112</v>
      </c>
      <c r="C8" s="30" t="s">
        <v>113</v>
      </c>
      <c r="D8" s="31" t="s">
        <v>107</v>
      </c>
      <c r="E8" s="32">
        <v>39941</v>
      </c>
      <c r="F8" s="32">
        <v>41970</v>
      </c>
      <c r="G8" s="15"/>
    </row>
    <row r="9" spans="2:7" ht="15.75" customHeight="1">
      <c r="B9" s="29" t="s">
        <v>105</v>
      </c>
      <c r="C9" s="30" t="s">
        <v>106</v>
      </c>
      <c r="D9" s="31" t="s">
        <v>107</v>
      </c>
      <c r="E9" s="32">
        <v>40042</v>
      </c>
      <c r="F9" s="32">
        <v>41072</v>
      </c>
      <c r="G9" s="15"/>
    </row>
    <row r="10" spans="2:7" ht="15.75" customHeight="1">
      <c r="B10" s="29" t="s">
        <v>108</v>
      </c>
      <c r="C10" s="30" t="s">
        <v>114</v>
      </c>
      <c r="D10" s="31" t="s">
        <v>107</v>
      </c>
      <c r="E10" s="32">
        <v>40052</v>
      </c>
      <c r="F10" s="32">
        <v>43510</v>
      </c>
      <c r="G10" s="15"/>
    </row>
    <row r="11" spans="2:7" ht="15.75" customHeight="1">
      <c r="B11" s="29" t="s">
        <v>115</v>
      </c>
      <c r="C11" s="30" t="s">
        <v>116</v>
      </c>
      <c r="D11" s="31" t="s">
        <v>107</v>
      </c>
      <c r="E11" s="32">
        <v>40060</v>
      </c>
      <c r="F11" s="33"/>
      <c r="G11" s="15"/>
    </row>
    <row r="12" spans="2:7" ht="15.75" customHeight="1">
      <c r="B12" s="29" t="s">
        <v>108</v>
      </c>
      <c r="C12" s="30" t="s">
        <v>117</v>
      </c>
      <c r="D12" s="31" t="s">
        <v>107</v>
      </c>
      <c r="E12" s="32">
        <v>40205</v>
      </c>
      <c r="F12" s="32">
        <v>42898</v>
      </c>
      <c r="G12" s="15"/>
    </row>
    <row r="13" spans="2:7" ht="15.75" customHeight="1">
      <c r="B13" s="29" t="s">
        <v>115</v>
      </c>
      <c r="C13" s="30" t="s">
        <v>118</v>
      </c>
      <c r="D13" s="31" t="s">
        <v>107</v>
      </c>
      <c r="E13" s="32">
        <v>40318</v>
      </c>
      <c r="F13" s="33"/>
      <c r="G13" s="15"/>
    </row>
    <row r="14" spans="2:7" ht="15.75" customHeight="1">
      <c r="B14" s="29" t="s">
        <v>105</v>
      </c>
      <c r="C14" s="30" t="s">
        <v>106</v>
      </c>
      <c r="D14" s="31" t="s">
        <v>107</v>
      </c>
      <c r="E14" s="32">
        <v>39184</v>
      </c>
      <c r="F14" s="32">
        <v>43100</v>
      </c>
      <c r="G14" s="15"/>
    </row>
    <row r="15" spans="2:7" ht="15.75" customHeight="1">
      <c r="B15" s="29" t="s">
        <v>105</v>
      </c>
      <c r="C15" s="30" t="s">
        <v>119</v>
      </c>
      <c r="D15" s="31" t="s">
        <v>120</v>
      </c>
      <c r="E15" s="32">
        <v>40908</v>
      </c>
      <c r="F15" s="33"/>
      <c r="G15" s="15"/>
    </row>
    <row r="16" spans="2:7" ht="15.75" customHeight="1">
      <c r="B16" s="29" t="s">
        <v>105</v>
      </c>
      <c r="C16" s="30" t="s">
        <v>119</v>
      </c>
      <c r="D16" s="31" t="s">
        <v>110</v>
      </c>
      <c r="E16" s="32">
        <v>41088</v>
      </c>
      <c r="F16" s="33"/>
      <c r="G16" s="15"/>
    </row>
    <row r="17" spans="2:7" ht="15.75" customHeight="1">
      <c r="G17" s="15"/>
    </row>
    <row r="18" spans="2:7" ht="15.75" customHeight="1">
      <c r="G18" s="16"/>
    </row>
    <row r="21" spans="2:7" ht="15.75" customHeight="1">
      <c r="B21" s="13" t="s">
        <v>121</v>
      </c>
      <c r="C21" s="1"/>
      <c r="D21" s="1"/>
      <c r="E21" s="1"/>
    </row>
    <row r="22" spans="2:7" ht="15.75" customHeight="1">
      <c r="B22" s="1"/>
      <c r="C22" s="1"/>
      <c r="D22" s="1"/>
      <c r="E22" s="1"/>
    </row>
    <row r="23" spans="2:7" ht="15.75" customHeight="1">
      <c r="B23" s="34" t="s">
        <v>122</v>
      </c>
      <c r="C23" s="34" t="s">
        <v>123</v>
      </c>
      <c r="D23" s="1"/>
      <c r="E23" s="34" t="s">
        <v>124</v>
      </c>
    </row>
    <row r="24" spans="2:7" ht="14.5">
      <c r="B24" s="14" t="s">
        <v>125</v>
      </c>
      <c r="C24" s="8"/>
      <c r="D24" s="1"/>
      <c r="E24" s="15">
        <v>1</v>
      </c>
      <c r="F24" s="8"/>
    </row>
    <row r="25" spans="2:7" ht="14.5">
      <c r="B25" s="14" t="s">
        <v>126</v>
      </c>
      <c r="C25" s="8"/>
      <c r="D25" s="1"/>
      <c r="E25" s="14" t="s">
        <v>127</v>
      </c>
      <c r="F25" s="8"/>
    </row>
    <row r="26" spans="2:7" ht="14.5">
      <c r="B26" s="14" t="s">
        <v>128</v>
      </c>
      <c r="C26" s="8"/>
      <c r="D26" s="1"/>
      <c r="E26" s="14" t="s">
        <v>127</v>
      </c>
      <c r="F26" s="8"/>
    </row>
    <row r="27" spans="2:7" ht="14.5">
      <c r="B27" s="14" t="s">
        <v>126</v>
      </c>
      <c r="C27" s="8"/>
      <c r="D27" s="1"/>
      <c r="E27" s="14" t="s">
        <v>127</v>
      </c>
      <c r="F27" s="8"/>
    </row>
    <row r="28" spans="2:7" ht="14.5">
      <c r="B28" s="14" t="s">
        <v>125</v>
      </c>
      <c r="C28" s="8"/>
      <c r="D28" s="1"/>
      <c r="E28" s="15">
        <v>2</v>
      </c>
      <c r="F28" s="8"/>
    </row>
    <row r="29" spans="2:7" ht="14.5">
      <c r="B29" s="14" t="s">
        <v>125</v>
      </c>
      <c r="C29" s="8"/>
      <c r="D29" s="1"/>
      <c r="E29" s="15">
        <v>3</v>
      </c>
      <c r="F29" s="8"/>
    </row>
    <row r="30" spans="2:7" ht="14.5">
      <c r="B30" s="14" t="s">
        <v>128</v>
      </c>
      <c r="C30" s="8" t="str">
        <f t="shared" ref="C24:C30" si="0">IF(B30="BLUE",COUNTIF($B$24:B30,B30),"")</f>
        <v/>
      </c>
      <c r="D30" s="1" t="str">
        <f t="shared" ref="D24:D30" si="1">IF(B30="Blue",COUNTIF($B$24:B30,B30),"")</f>
        <v/>
      </c>
      <c r="E30" s="14" t="s">
        <v>127</v>
      </c>
      <c r="F30" s="8" t="str">
        <f t="shared" ref="F24:F30" si="2">IF(B30="BLUE",COUNTIF($B$24:B30,B30),"")</f>
        <v/>
      </c>
    </row>
    <row r="34" spans="2:14" ht="14.5">
      <c r="B34" s="13" t="s">
        <v>129</v>
      </c>
      <c r="C34" s="1"/>
      <c r="D34" s="1"/>
      <c r="E34" s="1"/>
    </row>
    <row r="35" spans="2:14" ht="14.5">
      <c r="B35" s="1"/>
      <c r="C35" s="1"/>
      <c r="D35" s="1"/>
      <c r="E35" s="1"/>
    </row>
    <row r="36" spans="2:14" ht="14.5">
      <c r="B36" s="20" t="s">
        <v>79</v>
      </c>
      <c r="C36" s="20" t="s">
        <v>130</v>
      </c>
      <c r="D36" s="1"/>
      <c r="E36" s="20" t="s">
        <v>130</v>
      </c>
    </row>
    <row r="37" spans="2:14" ht="14.5">
      <c r="B37" s="21">
        <v>42309</v>
      </c>
      <c r="C37" s="8"/>
      <c r="D37" s="1"/>
      <c r="E37" s="15">
        <v>30</v>
      </c>
      <c r="F37" s="8"/>
    </row>
    <row r="38" spans="2:14" ht="14.5">
      <c r="B38" s="21">
        <v>42059</v>
      </c>
      <c r="C38" s="8"/>
      <c r="D38" s="1"/>
      <c r="E38" s="15">
        <v>28</v>
      </c>
      <c r="F38" s="8"/>
    </row>
    <row r="39" spans="2:14" ht="14.5">
      <c r="B39" s="21">
        <v>42082</v>
      </c>
      <c r="C39" s="8"/>
      <c r="D39" s="1"/>
      <c r="E39" s="15">
        <v>31</v>
      </c>
      <c r="F39" s="8"/>
    </row>
    <row r="40" spans="2:14" ht="14.5">
      <c r="B40" s="21">
        <v>42119</v>
      </c>
      <c r="C40" s="8"/>
      <c r="D40" s="1"/>
      <c r="E40" s="15">
        <v>30</v>
      </c>
      <c r="F40" s="8"/>
    </row>
    <row r="41" spans="2:14" ht="14.5">
      <c r="B41" s="21">
        <v>42009</v>
      </c>
      <c r="C41" s="8"/>
      <c r="D41" s="1"/>
      <c r="E41" s="15">
        <v>31</v>
      </c>
      <c r="F41" s="8"/>
    </row>
    <row r="45" spans="2:14" ht="14.5">
      <c r="B45" s="35" t="s">
        <v>131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14.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14.5">
      <c r="B47" s="36" t="s">
        <v>79</v>
      </c>
      <c r="C47" s="36" t="s">
        <v>132</v>
      </c>
      <c r="D47" s="36" t="s">
        <v>133</v>
      </c>
      <c r="E47" s="36" t="s">
        <v>134</v>
      </c>
      <c r="F47" s="36" t="s">
        <v>135</v>
      </c>
      <c r="G47" s="36" t="s">
        <v>136</v>
      </c>
      <c r="H47" s="1"/>
      <c r="I47" s="1"/>
      <c r="J47" s="37"/>
      <c r="K47" s="37"/>
      <c r="L47" s="37"/>
      <c r="M47" s="38"/>
      <c r="N47" s="38"/>
    </row>
    <row r="48" spans="2:14" ht="14.5">
      <c r="B48" s="39">
        <v>43983</v>
      </c>
      <c r="C48" s="14" t="s">
        <v>137</v>
      </c>
      <c r="D48" s="14" t="s">
        <v>138</v>
      </c>
      <c r="E48" s="14" t="s">
        <v>139</v>
      </c>
      <c r="F48" s="14" t="s">
        <v>140</v>
      </c>
      <c r="G48" s="15">
        <v>6279</v>
      </c>
      <c r="H48" s="1"/>
      <c r="I48" s="40" t="s">
        <v>141</v>
      </c>
      <c r="J48" s="1"/>
      <c r="K48" s="1"/>
      <c r="L48" s="1"/>
      <c r="M48" s="1"/>
      <c r="N48" s="1"/>
    </row>
    <row r="49" spans="2:14" ht="14.5">
      <c r="B49" s="39">
        <v>43984</v>
      </c>
      <c r="C49" s="14" t="s">
        <v>142</v>
      </c>
      <c r="D49" s="14" t="s">
        <v>143</v>
      </c>
      <c r="E49" s="14" t="s">
        <v>144</v>
      </c>
      <c r="F49" s="14" t="s">
        <v>145</v>
      </c>
      <c r="G49" s="15">
        <v>7416</v>
      </c>
      <c r="H49" s="1"/>
      <c r="I49" s="41" t="s">
        <v>134</v>
      </c>
      <c r="J49" s="1"/>
      <c r="K49" s="1"/>
      <c r="L49" s="1"/>
      <c r="M49" s="1"/>
      <c r="N49" s="1"/>
    </row>
    <row r="50" spans="2:14" ht="14.5">
      <c r="B50" s="39">
        <v>43985</v>
      </c>
      <c r="C50" s="14" t="s">
        <v>146</v>
      </c>
      <c r="D50" s="14" t="s">
        <v>143</v>
      </c>
      <c r="E50" s="14" t="s">
        <v>144</v>
      </c>
      <c r="F50" s="14" t="s">
        <v>145</v>
      </c>
      <c r="G50" s="15">
        <v>6269</v>
      </c>
      <c r="H50" s="1"/>
      <c r="I50" s="14" t="s">
        <v>147</v>
      </c>
      <c r="J50" s="1"/>
      <c r="K50" s="1"/>
      <c r="L50" s="1"/>
      <c r="M50" s="1"/>
      <c r="N50" s="1"/>
    </row>
    <row r="51" spans="2:14" ht="14.5">
      <c r="B51" s="39">
        <v>43986</v>
      </c>
      <c r="C51" s="14" t="s">
        <v>148</v>
      </c>
      <c r="D51" s="14" t="s">
        <v>138</v>
      </c>
      <c r="E51" s="14" t="s">
        <v>149</v>
      </c>
      <c r="F51" s="14" t="s">
        <v>150</v>
      </c>
      <c r="G51" s="15">
        <v>5423</v>
      </c>
      <c r="H51" s="1"/>
      <c r="I51" s="41" t="s">
        <v>151</v>
      </c>
      <c r="J51" s="14" t="s">
        <v>148</v>
      </c>
      <c r="K51" s="14" t="s">
        <v>146</v>
      </c>
      <c r="L51" s="14" t="s">
        <v>152</v>
      </c>
      <c r="M51" s="14" t="s">
        <v>137</v>
      </c>
      <c r="N51" s="14" t="s">
        <v>142</v>
      </c>
    </row>
    <row r="52" spans="2:14" ht="14.5">
      <c r="B52" s="39">
        <v>43987</v>
      </c>
      <c r="C52" s="14" t="s">
        <v>148</v>
      </c>
      <c r="D52" s="14" t="s">
        <v>153</v>
      </c>
      <c r="E52" s="14" t="s">
        <v>144</v>
      </c>
      <c r="F52" s="14" t="s">
        <v>145</v>
      </c>
      <c r="G52" s="15">
        <v>6830</v>
      </c>
      <c r="H52" s="1"/>
      <c r="I52" s="14" t="s">
        <v>154</v>
      </c>
      <c r="J52" s="42"/>
      <c r="K52" s="42"/>
      <c r="L52" s="42"/>
      <c r="M52" s="42"/>
      <c r="N52" s="42"/>
    </row>
    <row r="53" spans="2:14" ht="14.5">
      <c r="B53" s="39">
        <v>43988</v>
      </c>
      <c r="C53" s="14" t="s">
        <v>142</v>
      </c>
      <c r="D53" s="14" t="s">
        <v>155</v>
      </c>
      <c r="E53" s="14" t="s">
        <v>144</v>
      </c>
      <c r="F53" s="14" t="s">
        <v>150</v>
      </c>
      <c r="G53" s="15">
        <v>2611</v>
      </c>
      <c r="H53" s="1"/>
      <c r="I53" s="14" t="s">
        <v>143</v>
      </c>
      <c r="J53" s="42"/>
      <c r="K53" s="42"/>
      <c r="L53" s="42"/>
      <c r="M53" s="42"/>
      <c r="N53" s="42"/>
    </row>
    <row r="54" spans="2:14" ht="14.5">
      <c r="B54" s="39">
        <v>43989</v>
      </c>
      <c r="C54" s="14" t="s">
        <v>152</v>
      </c>
      <c r="D54" s="14" t="s">
        <v>143</v>
      </c>
      <c r="E54" s="14" t="s">
        <v>144</v>
      </c>
      <c r="F54" s="14" t="s">
        <v>156</v>
      </c>
      <c r="G54" s="15">
        <v>4811</v>
      </c>
      <c r="H54" s="1"/>
      <c r="I54" s="14" t="s">
        <v>153</v>
      </c>
      <c r="J54" s="42"/>
      <c r="K54" s="42"/>
      <c r="L54" s="42"/>
      <c r="M54" s="42"/>
      <c r="N54" s="42"/>
    </row>
    <row r="55" spans="2:14" ht="14.5">
      <c r="B55" s="39">
        <v>43990</v>
      </c>
      <c r="C55" s="14" t="s">
        <v>137</v>
      </c>
      <c r="D55" s="14" t="s">
        <v>157</v>
      </c>
      <c r="E55" s="14" t="s">
        <v>158</v>
      </c>
      <c r="F55" s="14" t="s">
        <v>150</v>
      </c>
      <c r="G55" s="15">
        <v>22</v>
      </c>
      <c r="H55" s="1"/>
      <c r="I55" s="43" t="s">
        <v>155</v>
      </c>
      <c r="J55" s="42"/>
      <c r="K55" s="42"/>
      <c r="L55" s="42"/>
      <c r="M55" s="42"/>
      <c r="N55" s="42"/>
    </row>
    <row r="56" spans="2:14" ht="14.5">
      <c r="B56" s="39">
        <v>43991</v>
      </c>
      <c r="C56" s="14" t="s">
        <v>148</v>
      </c>
      <c r="D56" s="14" t="s">
        <v>157</v>
      </c>
      <c r="E56" s="14" t="s">
        <v>144</v>
      </c>
      <c r="F56" s="14" t="s">
        <v>145</v>
      </c>
      <c r="G56" s="15">
        <v>8206</v>
      </c>
      <c r="H56" s="1"/>
      <c r="I56" s="14" t="s">
        <v>157</v>
      </c>
      <c r="J56" s="42"/>
      <c r="K56" s="42"/>
      <c r="L56" s="42"/>
      <c r="M56" s="42"/>
      <c r="N56" s="42"/>
    </row>
    <row r="57" spans="2:14" ht="14.5">
      <c r="B57" s="39">
        <v>43992</v>
      </c>
      <c r="C57" s="14" t="s">
        <v>152</v>
      </c>
      <c r="D57" s="14" t="s">
        <v>159</v>
      </c>
      <c r="E57" s="14" t="s">
        <v>144</v>
      </c>
      <c r="F57" s="14" t="s">
        <v>145</v>
      </c>
      <c r="G57" s="15">
        <v>8450</v>
      </c>
      <c r="H57" s="1"/>
      <c r="I57" s="1"/>
      <c r="J57" s="44"/>
      <c r="K57" s="44"/>
      <c r="L57" s="44"/>
      <c r="M57" s="44"/>
      <c r="N57" s="44"/>
    </row>
    <row r="58" spans="2:14" ht="14.5">
      <c r="B58" s="39">
        <v>43993</v>
      </c>
      <c r="C58" s="14" t="s">
        <v>152</v>
      </c>
      <c r="D58" s="14" t="s">
        <v>138</v>
      </c>
      <c r="E58" s="14" t="s">
        <v>160</v>
      </c>
      <c r="F58" s="14" t="s">
        <v>150</v>
      </c>
      <c r="G58" s="15">
        <v>2143</v>
      </c>
      <c r="H58" s="1"/>
      <c r="I58" s="1"/>
      <c r="J58" s="45"/>
      <c r="K58" s="45"/>
      <c r="L58" s="45"/>
      <c r="M58" s="45"/>
      <c r="N58" s="45"/>
    </row>
    <row r="59" spans="2:14" ht="14.5">
      <c r="B59" s="39">
        <v>43994</v>
      </c>
      <c r="C59" s="14" t="s">
        <v>137</v>
      </c>
      <c r="D59" s="14" t="s">
        <v>143</v>
      </c>
      <c r="E59" s="14" t="s">
        <v>144</v>
      </c>
      <c r="F59" s="14" t="s">
        <v>150</v>
      </c>
      <c r="G59" s="15">
        <v>6112</v>
      </c>
      <c r="H59" s="1"/>
      <c r="I59" s="1"/>
      <c r="J59" s="45"/>
      <c r="K59" s="45"/>
      <c r="L59" s="45"/>
      <c r="M59" s="45"/>
      <c r="N59" s="45"/>
    </row>
    <row r="60" spans="2:14" ht="14.5">
      <c r="B60" s="39">
        <v>43995</v>
      </c>
      <c r="C60" s="14" t="s">
        <v>152</v>
      </c>
      <c r="D60" s="14" t="s">
        <v>138</v>
      </c>
      <c r="E60" s="14" t="s">
        <v>144</v>
      </c>
      <c r="F60" s="14" t="s">
        <v>161</v>
      </c>
      <c r="G60" s="15">
        <v>272</v>
      </c>
      <c r="H60" s="1"/>
      <c r="I60" s="1"/>
      <c r="J60" s="45"/>
      <c r="K60" s="45"/>
      <c r="L60" s="45"/>
      <c r="M60" s="45"/>
      <c r="N60" s="45"/>
    </row>
    <row r="61" spans="2:14" ht="14.5">
      <c r="B61" s="39">
        <v>43996</v>
      </c>
      <c r="C61" s="14" t="s">
        <v>148</v>
      </c>
      <c r="D61" s="14" t="s">
        <v>153</v>
      </c>
      <c r="E61" s="14" t="s">
        <v>149</v>
      </c>
      <c r="F61" s="14" t="s">
        <v>162</v>
      </c>
      <c r="G61" s="15">
        <v>2552</v>
      </c>
      <c r="H61" s="1"/>
      <c r="I61" s="1"/>
      <c r="J61" s="45"/>
      <c r="K61" s="45"/>
      <c r="L61" s="45"/>
      <c r="M61" s="45"/>
      <c r="N61" s="45"/>
    </row>
  </sheetData>
  <dataValidations count="1">
    <dataValidation type="list" allowBlank="1" showErrorMessage="1" sqref="I50" xr:uid="{00000000-0002-0000-0200-000000000000}">
      <formula1>$X$9:$X$20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AA96"/>
  <sheetViews>
    <sheetView topLeftCell="A112" workbookViewId="0">
      <selection activeCell="H91" sqref="H91"/>
    </sheetView>
  </sheetViews>
  <sheetFormatPr defaultColWidth="12.6328125" defaultRowHeight="15.75" customHeight="1"/>
  <sheetData>
    <row r="3" spans="2:27" ht="14.5">
      <c r="B3" s="46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4.5">
      <c r="B4" s="47" t="s">
        <v>163</v>
      </c>
      <c r="C4" s="1"/>
      <c r="D4" s="1" t="s">
        <v>164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4.5">
      <c r="B5" s="47" t="s">
        <v>165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4.5">
      <c r="B6" s="47" t="s">
        <v>166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4.5">
      <c r="B7" s="47" t="s">
        <v>167</v>
      </c>
      <c r="C7" s="1"/>
      <c r="D7" s="14" t="s">
        <v>166</v>
      </c>
      <c r="E7" s="1">
        <f t="shared" ref="E7:E8" si="0">SUMPRODUCT(--(EXACT(B4:B42,D7)))</f>
        <v>4</v>
      </c>
      <c r="F7" s="1"/>
      <c r="G7" s="1" t="s">
        <v>168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4.5">
      <c r="B8" s="47" t="s">
        <v>169</v>
      </c>
      <c r="C8" s="1"/>
      <c r="D8" s="14" t="s">
        <v>167</v>
      </c>
      <c r="E8" s="1">
        <f t="shared" si="0"/>
        <v>3</v>
      </c>
      <c r="F8" s="1"/>
      <c r="G8" s="1" t="s">
        <v>170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4.5">
      <c r="B9" s="47" t="s">
        <v>171</v>
      </c>
      <c r="C9" s="1"/>
      <c r="D9" s="47" t="s">
        <v>171</v>
      </c>
      <c r="E9" s="47">
        <f>SUMPRODUCT(--(EXACT(B4:B42,D9)))</f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4.5">
      <c r="B10" s="47" t="s">
        <v>172</v>
      </c>
      <c r="C10" s="1"/>
      <c r="D10" s="47" t="s">
        <v>172</v>
      </c>
      <c r="E10" s="47">
        <f>SUMPRODUCT(--(EXACT(B4:B42,D10)))</f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4.5">
      <c r="B11" s="47" t="s">
        <v>166</v>
      </c>
      <c r="C11" s="1"/>
      <c r="D11" s="8" t="s">
        <v>173</v>
      </c>
      <c r="E11" s="47">
        <f>SUMPRODUCT(--(EXACT(B4:B42,D11)))</f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4.5">
      <c r="B12" s="47" t="s">
        <v>171</v>
      </c>
      <c r="C12" s="1"/>
      <c r="D12" s="47" t="s">
        <v>174</v>
      </c>
      <c r="E12" s="47">
        <f>SUMPRODUCT(--(EXACT(B4:B42,D12)))</f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4.5">
      <c r="B13" s="47" t="s">
        <v>169</v>
      </c>
      <c r="C13" s="1"/>
      <c r="D13" s="47"/>
      <c r="E13" s="4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4.5">
      <c r="B14" s="47" t="s">
        <v>174</v>
      </c>
      <c r="C14" s="1"/>
      <c r="D14" s="1"/>
      <c r="E14" s="4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4.5">
      <c r="B15" s="47" t="s">
        <v>175</v>
      </c>
      <c r="C15" s="1"/>
      <c r="D15" s="1"/>
      <c r="E15" s="4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4.5">
      <c r="B16" s="47" t="s">
        <v>175</v>
      </c>
      <c r="C16" s="1"/>
      <c r="D16" s="1"/>
      <c r="E16" s="4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4.5">
      <c r="B17" s="47" t="s">
        <v>166</v>
      </c>
      <c r="C17" s="1"/>
      <c r="D17" s="1"/>
      <c r="E17" s="4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4.5">
      <c r="B18" s="47" t="s">
        <v>176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4.5">
      <c r="B19" s="47" t="s">
        <v>177</v>
      </c>
      <c r="C19" s="1"/>
      <c r="D19" s="1"/>
      <c r="E19" s="4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.5">
      <c r="B20" s="47" t="s">
        <v>177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.5">
      <c r="B21" s="47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4.5">
      <c r="B22" s="47" t="s">
        <v>178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4.5">
      <c r="B23" s="47" t="s">
        <v>166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.5">
      <c r="B24" s="47" t="s">
        <v>179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4.5">
      <c r="B25" s="47" t="s">
        <v>163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.5">
      <c r="B26" s="47" t="s">
        <v>167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.5">
      <c r="B27" s="47" t="s">
        <v>180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.5">
      <c r="B28" s="47" t="s">
        <v>181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.5">
      <c r="B29" s="47" t="s">
        <v>167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4.5">
      <c r="B30" s="47" t="s">
        <v>182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.5">
      <c r="B31" s="47" t="s">
        <v>183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4.5">
      <c r="B32" s="47" t="s">
        <v>173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.5">
      <c r="B33" s="47" t="s">
        <v>184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4.5">
      <c r="B34" s="47" t="s">
        <v>185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4.5">
      <c r="B35" s="47" t="s">
        <v>186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4.5">
      <c r="B36" s="47" t="s">
        <v>187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.5">
      <c r="B37" s="47" t="s">
        <v>188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4.5">
      <c r="B38" s="47" t="s">
        <v>189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.5">
      <c r="B39" s="47" t="s">
        <v>190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4.5">
      <c r="B40" s="47" t="s">
        <v>191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.5">
      <c r="B41" s="47" t="s">
        <v>192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.5">
      <c r="B42" s="47" t="s">
        <v>193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6" spans="2:27" ht="14.5">
      <c r="B46" s="46" t="s">
        <v>194</v>
      </c>
      <c r="C46" s="1"/>
      <c r="D46" s="1" t="s">
        <v>195</v>
      </c>
    </row>
    <row r="47" spans="2:27" ht="14.5">
      <c r="B47" s="48">
        <v>79</v>
      </c>
      <c r="C47" s="1"/>
      <c r="D47" s="1"/>
    </row>
    <row r="48" spans="2:27" ht="14.5">
      <c r="B48" s="48">
        <v>91</v>
      </c>
      <c r="C48" s="1"/>
      <c r="D48" s="49">
        <f>SUMPRODUCT(--(ISERROR(B47:B60)))</f>
        <v>4</v>
      </c>
    </row>
    <row r="49" spans="2:8" ht="14.5">
      <c r="B49" s="48">
        <v>26</v>
      </c>
      <c r="C49" s="1"/>
      <c r="D49" s="1"/>
    </row>
    <row r="50" spans="2:8" ht="14.5">
      <c r="B50" s="50" t="e">
        <v>#N/A</v>
      </c>
      <c r="C50" s="1"/>
      <c r="D50" s="1"/>
    </row>
    <row r="51" spans="2:8" ht="14.5">
      <c r="B51" s="48">
        <v>10</v>
      </c>
      <c r="C51" s="1"/>
      <c r="D51" s="1"/>
    </row>
    <row r="52" spans="2:8" ht="14.5">
      <c r="B52" s="50" t="e">
        <v>#N/A</v>
      </c>
      <c r="C52" s="1"/>
      <c r="D52" s="1"/>
    </row>
    <row r="53" spans="2:8" ht="14.5">
      <c r="B53" s="48">
        <v>41</v>
      </c>
      <c r="C53" s="1"/>
      <c r="D53" s="1"/>
    </row>
    <row r="54" spans="2:8" ht="14.5">
      <c r="B54" s="48">
        <v>76</v>
      </c>
      <c r="C54" s="1"/>
      <c r="D54" s="1"/>
    </row>
    <row r="55" spans="2:8" ht="14.5">
      <c r="B55" s="50" t="e">
        <v>#N/A</v>
      </c>
      <c r="C55" s="1"/>
      <c r="D55" s="1"/>
    </row>
    <row r="56" spans="2:8" ht="14.5">
      <c r="B56" s="48">
        <v>14</v>
      </c>
      <c r="C56" s="1"/>
      <c r="D56" s="1"/>
    </row>
    <row r="57" spans="2:8" ht="14.5">
      <c r="B57" s="48">
        <v>61</v>
      </c>
      <c r="C57" s="1"/>
      <c r="D57" s="1"/>
    </row>
    <row r="58" spans="2:8" ht="14.5">
      <c r="B58" s="48">
        <v>60</v>
      </c>
      <c r="C58" s="1"/>
      <c r="D58" s="1"/>
    </row>
    <row r="59" spans="2:8" ht="14.5">
      <c r="B59" s="50" t="e">
        <v>#N/A</v>
      </c>
      <c r="C59" s="1"/>
      <c r="D59" s="1"/>
    </row>
    <row r="60" spans="2:8" ht="14.5">
      <c r="B60" s="48">
        <v>17</v>
      </c>
      <c r="C60" s="1"/>
      <c r="D60" s="1"/>
    </row>
    <row r="64" spans="2:8" ht="14.5">
      <c r="B64" s="13" t="s">
        <v>196</v>
      </c>
      <c r="C64" s="1"/>
      <c r="D64" s="1"/>
      <c r="E64" s="1"/>
      <c r="F64" s="1"/>
      <c r="G64" s="1"/>
      <c r="H64" s="1"/>
    </row>
    <row r="65" spans="2:8" ht="14.5">
      <c r="B65" s="1"/>
      <c r="C65" s="1"/>
      <c r="D65" s="1"/>
      <c r="E65" s="1"/>
      <c r="F65" s="1"/>
      <c r="G65" s="1"/>
      <c r="H65" s="1"/>
    </row>
    <row r="66" spans="2:8" ht="14.5">
      <c r="B66" s="51" t="s">
        <v>197</v>
      </c>
      <c r="C66" s="51" t="s">
        <v>198</v>
      </c>
      <c r="D66" s="51" t="s">
        <v>199</v>
      </c>
      <c r="E66" s="1"/>
      <c r="F66" s="1"/>
      <c r="G66" s="1"/>
      <c r="H66" s="1"/>
    </row>
    <row r="67" spans="2:8" ht="14.5">
      <c r="B67" s="52" t="s">
        <v>200</v>
      </c>
      <c r="C67" s="52" t="s">
        <v>200</v>
      </c>
      <c r="D67" s="53" t="str">
        <f t="shared" ref="D67:D78" si="1">IF(EXACT(B67,C67),"match","not matched")</f>
        <v>match</v>
      </c>
      <c r="E67" s="8"/>
      <c r="F67" s="1"/>
      <c r="G67" s="1"/>
      <c r="H67" s="8" t="s">
        <v>201</v>
      </c>
    </row>
    <row r="68" spans="2:8" ht="14.5">
      <c r="B68" s="2" t="s">
        <v>202</v>
      </c>
      <c r="C68" s="2" t="s">
        <v>203</v>
      </c>
      <c r="D68" s="53"/>
      <c r="E68" s="8"/>
      <c r="F68" s="1"/>
      <c r="G68" s="1"/>
      <c r="H68" s="1"/>
    </row>
    <row r="69" spans="2:8" ht="14.5">
      <c r="B69" s="52" t="s">
        <v>203</v>
      </c>
      <c r="C69" s="52" t="s">
        <v>204</v>
      </c>
      <c r="D69" s="53"/>
      <c r="E69" s="8"/>
      <c r="F69" s="1"/>
      <c r="G69" s="1"/>
      <c r="H69" s="1"/>
    </row>
    <row r="70" spans="2:8" ht="14.5">
      <c r="B70" s="2" t="s">
        <v>205</v>
      </c>
      <c r="C70" s="2" t="s">
        <v>205</v>
      </c>
      <c r="D70" s="53"/>
      <c r="E70" s="8"/>
      <c r="F70" s="1"/>
      <c r="G70" s="1"/>
      <c r="H70" s="1"/>
    </row>
    <row r="71" spans="2:8" ht="14.5">
      <c r="B71" s="52" t="s">
        <v>204</v>
      </c>
      <c r="C71" s="52" t="s">
        <v>206</v>
      </c>
      <c r="D71" s="53"/>
      <c r="E71" s="8"/>
      <c r="F71" s="1"/>
      <c r="G71" s="1"/>
      <c r="H71" s="1"/>
    </row>
    <row r="72" spans="2:8" ht="14.5">
      <c r="B72" s="2" t="s">
        <v>207</v>
      </c>
      <c r="C72" s="2" t="s">
        <v>208</v>
      </c>
      <c r="D72" s="53"/>
      <c r="E72" s="8"/>
      <c r="F72" s="1"/>
      <c r="G72" s="1"/>
      <c r="H72" s="1"/>
    </row>
    <row r="73" spans="2:8" ht="14.5">
      <c r="B73" s="52" t="s">
        <v>206</v>
      </c>
      <c r="C73" s="52" t="s">
        <v>206</v>
      </c>
      <c r="D73" s="53"/>
      <c r="E73" s="8"/>
      <c r="F73" s="1"/>
      <c r="G73" s="1"/>
      <c r="H73" s="1"/>
    </row>
    <row r="74" spans="2:8" ht="14.5">
      <c r="B74" s="2" t="s">
        <v>208</v>
      </c>
      <c r="C74" s="2" t="s">
        <v>205</v>
      </c>
      <c r="D74" s="53"/>
      <c r="E74" s="8"/>
      <c r="F74" s="1"/>
      <c r="G74" s="1"/>
      <c r="H74" s="1"/>
    </row>
    <row r="75" spans="2:8" ht="14.5">
      <c r="B75" s="52" t="s">
        <v>209</v>
      </c>
      <c r="C75" s="52" t="s">
        <v>209</v>
      </c>
      <c r="D75" s="53"/>
      <c r="E75" s="8"/>
      <c r="F75" s="1"/>
      <c r="G75" s="1"/>
      <c r="H75" s="1"/>
    </row>
    <row r="76" spans="2:8" ht="14.5">
      <c r="B76" s="2" t="s">
        <v>210</v>
      </c>
      <c r="C76" s="2" t="s">
        <v>211</v>
      </c>
      <c r="D76" s="53"/>
      <c r="E76" s="8"/>
      <c r="F76" s="1"/>
      <c r="G76" s="1"/>
      <c r="H76" s="1"/>
    </row>
    <row r="77" spans="2:8" ht="14.5">
      <c r="B77" s="52" t="s">
        <v>211</v>
      </c>
      <c r="C77" s="52" t="s">
        <v>210</v>
      </c>
      <c r="D77" s="53"/>
      <c r="E77" s="8"/>
      <c r="F77" s="1"/>
      <c r="G77" s="1"/>
      <c r="H77" s="1"/>
    </row>
    <row r="78" spans="2:8" ht="14.5">
      <c r="B78" s="2" t="s">
        <v>212</v>
      </c>
      <c r="C78" s="2" t="s">
        <v>212</v>
      </c>
      <c r="D78" s="53"/>
      <c r="E78" s="8"/>
      <c r="F78" s="1"/>
      <c r="G78" s="1"/>
      <c r="H78" s="1"/>
    </row>
    <row r="83" spans="2:9" ht="14.5">
      <c r="B83" s="54" t="s">
        <v>213</v>
      </c>
      <c r="C83" s="54" t="s">
        <v>214</v>
      </c>
      <c r="D83" s="54" t="s">
        <v>215</v>
      </c>
      <c r="E83" s="54" t="s">
        <v>216</v>
      </c>
      <c r="F83" s="1"/>
      <c r="G83" s="54" t="s">
        <v>217</v>
      </c>
      <c r="H83" s="54" t="s">
        <v>218</v>
      </c>
    </row>
    <row r="84" spans="2:9" ht="14.5">
      <c r="B84" s="55" t="s">
        <v>219</v>
      </c>
      <c r="C84" s="55">
        <v>8</v>
      </c>
      <c r="D84" s="56">
        <v>1592</v>
      </c>
      <c r="E84" s="56">
        <v>562.77199999999993</v>
      </c>
      <c r="F84" s="1"/>
      <c r="G84" s="94" t="s">
        <v>220</v>
      </c>
      <c r="H84" s="95"/>
      <c r="I84" s="95"/>
    </row>
    <row r="85" spans="2:9" ht="14.5">
      <c r="B85" s="57" t="s">
        <v>30</v>
      </c>
      <c r="C85" s="57">
        <v>8</v>
      </c>
      <c r="D85" s="58">
        <v>1088</v>
      </c>
      <c r="E85" s="58">
        <v>396.9024</v>
      </c>
      <c r="F85" s="1"/>
      <c r="G85" s="96" t="s">
        <v>221</v>
      </c>
      <c r="H85" s="97"/>
      <c r="I85" s="97"/>
    </row>
    <row r="86" spans="2:9" ht="14.5">
      <c r="B86" s="55" t="s">
        <v>222</v>
      </c>
      <c r="C86" s="55">
        <v>8</v>
      </c>
      <c r="D86" s="56">
        <v>1680</v>
      </c>
      <c r="E86" s="56">
        <v>752.64</v>
      </c>
      <c r="F86" s="1"/>
      <c r="G86" s="94" t="s">
        <v>223</v>
      </c>
      <c r="H86" s="95"/>
      <c r="I86" s="95"/>
    </row>
    <row r="87" spans="2:9" ht="14.5">
      <c r="B87" s="57" t="s">
        <v>224</v>
      </c>
      <c r="C87" s="57">
        <v>9</v>
      </c>
      <c r="D87" s="58">
        <v>2133</v>
      </c>
      <c r="E87" s="58">
        <v>922.73579999999993</v>
      </c>
      <c r="F87" s="1"/>
      <c r="G87" s="98" t="s">
        <v>225</v>
      </c>
      <c r="H87" s="99"/>
      <c r="I87" s="99"/>
    </row>
    <row r="88" spans="2:9" ht="14.5">
      <c r="B88" s="55" t="s">
        <v>222</v>
      </c>
      <c r="C88" s="55">
        <v>10</v>
      </c>
      <c r="D88" s="56">
        <v>1610</v>
      </c>
      <c r="E88" s="56">
        <v>579.11700000000008</v>
      </c>
      <c r="F88" s="1"/>
      <c r="G88" s="1"/>
      <c r="H88" s="1"/>
    </row>
    <row r="89" spans="2:9" ht="14.5">
      <c r="B89" s="57" t="s">
        <v>226</v>
      </c>
      <c r="C89" s="57">
        <v>10</v>
      </c>
      <c r="D89" s="58">
        <v>1540</v>
      </c>
      <c r="E89" s="58">
        <v>569.79999999999995</v>
      </c>
      <c r="F89" s="1"/>
      <c r="G89" s="1"/>
      <c r="H89" s="1"/>
    </row>
    <row r="90" spans="2:9" ht="14.5">
      <c r="B90" s="55" t="s">
        <v>227</v>
      </c>
      <c r="C90" s="55">
        <v>7</v>
      </c>
      <c r="D90" s="56">
        <v>1316</v>
      </c>
      <c r="E90" s="56">
        <v>427.56840000000005</v>
      </c>
      <c r="F90" s="1"/>
      <c r="G90" s="1"/>
      <c r="H90" s="1"/>
    </row>
    <row r="91" spans="2:9" ht="14.5">
      <c r="B91" s="57" t="s">
        <v>224</v>
      </c>
      <c r="C91" s="57">
        <v>7</v>
      </c>
      <c r="D91" s="58">
        <v>1799</v>
      </c>
      <c r="E91" s="58">
        <v>708.80600000000004</v>
      </c>
      <c r="F91" s="1"/>
      <c r="G91" s="1"/>
      <c r="H91" s="1"/>
    </row>
    <row r="92" spans="2:9" ht="14.5">
      <c r="B92" s="55" t="s">
        <v>222</v>
      </c>
      <c r="C92" s="55">
        <v>8</v>
      </c>
      <c r="D92" s="56">
        <v>1624</v>
      </c>
      <c r="E92" s="56">
        <v>621.3424</v>
      </c>
      <c r="F92" s="1"/>
      <c r="G92" s="1"/>
      <c r="H92" s="1"/>
    </row>
    <row r="93" spans="2:9" ht="14.5">
      <c r="B93" s="57" t="s">
        <v>228</v>
      </c>
      <c r="C93" s="57">
        <v>6</v>
      </c>
      <c r="D93" s="58">
        <v>726</v>
      </c>
      <c r="E93" s="58">
        <v>235.87740000000002</v>
      </c>
      <c r="F93" s="1"/>
      <c r="G93" s="1"/>
      <c r="H93" s="1"/>
    </row>
    <row r="94" spans="2:9" ht="14.5">
      <c r="B94" s="55" t="s">
        <v>229</v>
      </c>
      <c r="C94" s="55">
        <v>9</v>
      </c>
      <c r="D94" s="56">
        <v>2277</v>
      </c>
      <c r="E94" s="56">
        <v>965.67569999999989</v>
      </c>
      <c r="F94" s="1"/>
      <c r="G94" s="1"/>
      <c r="H94" s="1"/>
    </row>
    <row r="95" spans="2:9" ht="14.5">
      <c r="B95" s="57" t="s">
        <v>222</v>
      </c>
      <c r="C95" s="57">
        <v>6</v>
      </c>
      <c r="D95" s="58">
        <v>714</v>
      </c>
      <c r="E95" s="58">
        <v>220.983</v>
      </c>
      <c r="F95" s="1"/>
      <c r="G95" s="1"/>
      <c r="H95" s="1"/>
    </row>
    <row r="96" spans="2:9" ht="14.5">
      <c r="B96" s="55" t="s">
        <v>230</v>
      </c>
      <c r="C96" s="55">
        <v>9</v>
      </c>
      <c r="D96" s="56">
        <v>2682</v>
      </c>
      <c r="E96" s="56">
        <v>1023.183</v>
      </c>
      <c r="F96" s="1"/>
      <c r="G96" s="1"/>
      <c r="H96" s="1"/>
    </row>
  </sheetData>
  <mergeCells count="4">
    <mergeCell ref="G84:I84"/>
    <mergeCell ref="G85:I85"/>
    <mergeCell ref="G86:I86"/>
    <mergeCell ref="G87:I8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4"/>
  <sheetViews>
    <sheetView tabSelected="1" topLeftCell="A65" workbookViewId="0">
      <selection activeCell="H76" sqref="H76"/>
    </sheetView>
  </sheetViews>
  <sheetFormatPr defaultColWidth="12.6328125" defaultRowHeight="15.75" customHeight="1"/>
  <sheetData>
    <row r="1" spans="1:16" ht="15.75" customHeight="1">
      <c r="B1" s="13" t="s">
        <v>231</v>
      </c>
      <c r="C1" s="1"/>
      <c r="D1" s="1"/>
      <c r="E1" s="1"/>
      <c r="F1" s="1"/>
      <c r="G1" s="1"/>
    </row>
    <row r="2" spans="1:16" ht="15.75" customHeight="1">
      <c r="B2" s="1"/>
      <c r="C2" s="1"/>
      <c r="D2" s="1"/>
      <c r="E2" s="1"/>
      <c r="F2" s="1"/>
      <c r="G2" s="1"/>
    </row>
    <row r="3" spans="1:16" ht="15.75" customHeight="1">
      <c r="B3" s="59" t="s">
        <v>232</v>
      </c>
      <c r="C3" s="1"/>
      <c r="D3" s="1"/>
      <c r="E3" s="60" t="s">
        <v>233</v>
      </c>
      <c r="F3" s="61" t="s">
        <v>234</v>
      </c>
      <c r="G3" s="1"/>
    </row>
    <row r="4" spans="1:16" ht="15.75" customHeight="1">
      <c r="B4" s="89" t="s">
        <v>235</v>
      </c>
      <c r="C4" s="90"/>
      <c r="D4" s="1"/>
      <c r="E4" s="62"/>
      <c r="F4" s="14"/>
      <c r="G4" s="1"/>
      <c r="H4" s="8"/>
      <c r="I4" s="8"/>
      <c r="J4" s="8"/>
      <c r="K4" s="8"/>
    </row>
    <row r="5" spans="1:16" ht="15.75" customHeight="1">
      <c r="B5" s="89" t="s">
        <v>236</v>
      </c>
      <c r="C5" s="90"/>
      <c r="D5" s="1"/>
      <c r="E5" s="62"/>
      <c r="F5" s="14"/>
      <c r="G5" s="1"/>
      <c r="H5" s="8"/>
    </row>
    <row r="6" spans="1:16" ht="15.75" customHeight="1">
      <c r="B6" s="89" t="s">
        <v>237</v>
      </c>
      <c r="C6" s="90"/>
      <c r="D6" s="1"/>
      <c r="E6" s="62"/>
      <c r="F6" s="14"/>
      <c r="G6" s="1"/>
      <c r="H6" s="8"/>
    </row>
    <row r="7" spans="1:16" ht="15.75" customHeight="1">
      <c r="B7" s="89" t="s">
        <v>238</v>
      </c>
      <c r="C7" s="90"/>
      <c r="D7" s="1"/>
      <c r="E7" s="62"/>
      <c r="F7" s="14"/>
      <c r="G7" s="1"/>
      <c r="H7" s="8"/>
    </row>
    <row r="8" spans="1:16" ht="15.75" customHeight="1">
      <c r="B8" s="89" t="s">
        <v>239</v>
      </c>
      <c r="C8" s="90"/>
      <c r="D8" s="1"/>
      <c r="E8" s="62"/>
      <c r="F8" s="14"/>
      <c r="G8" s="1"/>
      <c r="H8" s="8"/>
    </row>
    <row r="9" spans="1:16" ht="15.75" customHeight="1">
      <c r="B9" s="89" t="s">
        <v>240</v>
      </c>
      <c r="C9" s="90"/>
      <c r="D9" s="1"/>
      <c r="E9" s="62"/>
      <c r="F9" s="14"/>
      <c r="G9" s="1"/>
      <c r="H9" s="8"/>
    </row>
    <row r="10" spans="1:16" ht="15.75" customHeight="1">
      <c r="B10" s="89" t="s">
        <v>241</v>
      </c>
      <c r="C10" s="90"/>
      <c r="D10" s="1"/>
      <c r="E10" s="62"/>
      <c r="F10" s="14"/>
      <c r="G10" s="1"/>
      <c r="H10" s="8"/>
    </row>
    <row r="11" spans="1:16" ht="15.75" customHeight="1">
      <c r="B11" s="89" t="s">
        <v>242</v>
      </c>
      <c r="C11" s="90"/>
      <c r="D11" s="1"/>
      <c r="E11" s="62"/>
      <c r="F11" s="14"/>
      <c r="G11" s="1"/>
      <c r="H11" s="8"/>
    </row>
    <row r="15" spans="1:16" ht="21">
      <c r="A15" s="63" t="s">
        <v>243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6" ht="14.5">
      <c r="A17" s="64" t="s">
        <v>244</v>
      </c>
      <c r="B17" s="64" t="s">
        <v>19</v>
      </c>
      <c r="C17" s="65" t="s">
        <v>245</v>
      </c>
      <c r="D17" s="1"/>
      <c r="E17" s="1"/>
      <c r="F17" s="1"/>
      <c r="G17" s="64" t="s">
        <v>19</v>
      </c>
      <c r="H17" s="64" t="s">
        <v>245</v>
      </c>
      <c r="I17" s="1"/>
      <c r="J17" s="1"/>
      <c r="K17" s="1"/>
      <c r="L17" s="1"/>
      <c r="M17" s="1"/>
      <c r="N17" s="1"/>
      <c r="O17" s="1"/>
      <c r="P17" s="1"/>
    </row>
    <row r="18" spans="1:26" ht="14.5">
      <c r="A18" s="2" t="s">
        <v>178</v>
      </c>
      <c r="B18" s="14" t="s">
        <v>15</v>
      </c>
      <c r="C18" s="66">
        <v>0.15</v>
      </c>
      <c r="D18" s="1"/>
      <c r="E18" s="67"/>
      <c r="F18" s="67"/>
      <c r="G18" s="14" t="s">
        <v>246</v>
      </c>
      <c r="H18" s="68">
        <f t="shared" ref="H18:H22" si="0">IF(INDEX(A18:A28,MATCH(G18,B18:B28,0))="P",INDEX(C18:C28,MATCH(G18,B18:B28,0)),"")</f>
        <v>0.65</v>
      </c>
      <c r="I18" s="67"/>
      <c r="J18" s="67"/>
      <c r="K18" s="68"/>
      <c r="L18" s="1"/>
      <c r="M18" s="69"/>
      <c r="N18" s="69"/>
      <c r="O18" s="1"/>
      <c r="P18" s="1"/>
    </row>
    <row r="19" spans="1:26" ht="14.5">
      <c r="A19" s="2" t="s">
        <v>178</v>
      </c>
      <c r="B19" s="14" t="s">
        <v>247</v>
      </c>
      <c r="C19" s="66">
        <v>0.45</v>
      </c>
      <c r="D19" s="1"/>
      <c r="E19" s="67"/>
      <c r="F19" s="67"/>
      <c r="G19" s="14" t="s">
        <v>247</v>
      </c>
      <c r="H19" s="68">
        <f t="shared" si="0"/>
        <v>0.45</v>
      </c>
      <c r="I19" s="67"/>
      <c r="J19" s="67"/>
      <c r="K19" s="68"/>
      <c r="L19" s="1"/>
      <c r="M19" s="69"/>
      <c r="N19" s="69"/>
      <c r="O19" s="1"/>
      <c r="P19" s="1"/>
    </row>
    <row r="20" spans="1:26" ht="14.5">
      <c r="A20" s="2" t="s">
        <v>7</v>
      </c>
      <c r="B20" s="14" t="s">
        <v>248</v>
      </c>
      <c r="C20" s="66">
        <v>0.67</v>
      </c>
      <c r="D20" s="1"/>
      <c r="E20" s="67"/>
      <c r="F20" s="1"/>
      <c r="G20" s="14" t="s">
        <v>249</v>
      </c>
      <c r="H20" s="68" t="str">
        <f t="shared" si="0"/>
        <v/>
      </c>
      <c r="I20" s="67"/>
      <c r="J20" s="67"/>
      <c r="K20" s="68"/>
      <c r="L20" s="1"/>
      <c r="M20" s="1"/>
      <c r="N20" s="1"/>
      <c r="O20" s="1"/>
      <c r="P20" s="1"/>
    </row>
    <row r="21" spans="1:26" ht="14.5">
      <c r="A21" s="2" t="s">
        <v>178</v>
      </c>
      <c r="B21" s="14" t="s">
        <v>250</v>
      </c>
      <c r="C21" s="66">
        <v>0.87</v>
      </c>
      <c r="D21" s="1"/>
      <c r="E21" s="67"/>
      <c r="F21" s="67"/>
      <c r="G21" s="14" t="s">
        <v>250</v>
      </c>
      <c r="H21" s="68">
        <f t="shared" si="0"/>
        <v>0.87</v>
      </c>
      <c r="I21" s="67"/>
      <c r="J21" s="67"/>
      <c r="K21" s="68"/>
      <c r="L21" s="1"/>
      <c r="M21" s="69"/>
      <c r="N21" s="69"/>
      <c r="O21" s="1"/>
      <c r="P21" s="1"/>
    </row>
    <row r="22" spans="1:26" ht="14.5">
      <c r="A22" s="2" t="s">
        <v>7</v>
      </c>
      <c r="B22" s="14" t="s">
        <v>249</v>
      </c>
      <c r="C22" s="66">
        <v>0.76</v>
      </c>
      <c r="D22" s="1"/>
      <c r="E22" s="67"/>
      <c r="F22" s="1"/>
      <c r="G22" s="14" t="s">
        <v>251</v>
      </c>
      <c r="H22" s="68" t="str">
        <f t="shared" si="0"/>
        <v/>
      </c>
      <c r="I22" s="67"/>
      <c r="J22" s="67"/>
      <c r="K22" s="68"/>
      <c r="L22" s="1"/>
      <c r="M22" s="1"/>
      <c r="N22" s="1"/>
      <c r="O22" s="1"/>
      <c r="P22" s="1"/>
    </row>
    <row r="23" spans="1:26" ht="14.5">
      <c r="A23" s="2" t="s">
        <v>7</v>
      </c>
      <c r="B23" s="14" t="s">
        <v>252</v>
      </c>
      <c r="C23" s="66">
        <v>0.96</v>
      </c>
      <c r="D23" s="1"/>
      <c r="E23" s="1"/>
      <c r="F23" s="1"/>
      <c r="G23" s="67"/>
      <c r="H23" s="1"/>
      <c r="I23" s="1"/>
      <c r="J23" s="1"/>
      <c r="K23" s="1"/>
      <c r="L23" s="1"/>
      <c r="M23" s="1"/>
      <c r="N23" s="1"/>
      <c r="O23" s="1"/>
      <c r="P23" s="1"/>
    </row>
    <row r="24" spans="1:26" ht="14.5">
      <c r="A24" s="2" t="s">
        <v>253</v>
      </c>
      <c r="B24" s="14" t="s">
        <v>254</v>
      </c>
      <c r="C24" s="66">
        <v>0.36</v>
      </c>
      <c r="D24" s="1"/>
      <c r="E24" s="1"/>
      <c r="F24" s="1"/>
      <c r="G24" s="67"/>
      <c r="H24" s="1"/>
      <c r="I24" s="1"/>
      <c r="J24" s="1"/>
      <c r="K24" s="1"/>
      <c r="L24" s="1"/>
      <c r="M24" s="1"/>
      <c r="N24" s="1"/>
      <c r="O24" s="1"/>
      <c r="P24" s="1"/>
    </row>
    <row r="25" spans="1:26" ht="14.5">
      <c r="A25" s="2" t="s">
        <v>178</v>
      </c>
      <c r="B25" s="14" t="s">
        <v>246</v>
      </c>
      <c r="C25" s="66">
        <v>0.65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6" ht="14.5">
      <c r="A26" s="2" t="s">
        <v>253</v>
      </c>
      <c r="B26" s="14" t="s">
        <v>255</v>
      </c>
      <c r="C26" s="66">
        <v>0.54</v>
      </c>
      <c r="D26" s="1"/>
      <c r="E26" s="1"/>
      <c r="F26" s="1"/>
      <c r="G26" s="67"/>
      <c r="H26" s="1"/>
      <c r="I26" s="1"/>
      <c r="J26" s="1"/>
      <c r="K26" s="1"/>
      <c r="L26" s="1"/>
      <c r="M26" s="1"/>
      <c r="N26" s="1"/>
      <c r="O26" s="1"/>
      <c r="P26" s="1"/>
    </row>
    <row r="27" spans="1:26" ht="14.5">
      <c r="A27" s="2" t="s">
        <v>253</v>
      </c>
      <c r="B27" s="14" t="s">
        <v>251</v>
      </c>
      <c r="C27" s="66">
        <v>0.78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6" ht="14.5">
      <c r="A28" s="2" t="s">
        <v>178</v>
      </c>
      <c r="B28" s="14" t="s">
        <v>256</v>
      </c>
      <c r="C28" s="66">
        <v>0.75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6" ht="14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6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6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6" ht="21">
      <c r="A32" s="63" t="s">
        <v>257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70" t="s">
        <v>19</v>
      </c>
      <c r="B34" s="71" t="s">
        <v>245</v>
      </c>
      <c r="C34" s="1"/>
      <c r="D34" s="1"/>
      <c r="E34" s="1"/>
      <c r="F34" s="70" t="s">
        <v>19</v>
      </c>
      <c r="G34" s="71" t="s">
        <v>258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4" t="s">
        <v>15</v>
      </c>
      <c r="B35" s="2">
        <v>15</v>
      </c>
      <c r="C35" s="1"/>
      <c r="D35" s="1"/>
      <c r="E35" s="1"/>
      <c r="F35" s="14" t="s">
        <v>15</v>
      </c>
      <c r="G35" s="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4" t="s">
        <v>247</v>
      </c>
      <c r="B36" s="2">
        <v>95</v>
      </c>
      <c r="C36" s="1"/>
      <c r="D36" s="1"/>
      <c r="E36" s="1"/>
      <c r="F36" s="14" t="s">
        <v>247</v>
      </c>
      <c r="G36" s="1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4" t="s">
        <v>248</v>
      </c>
      <c r="B37" s="2">
        <v>56</v>
      </c>
      <c r="C37" s="1"/>
      <c r="D37" s="1"/>
      <c r="E37" s="1"/>
      <c r="F37" s="14" t="s">
        <v>248</v>
      </c>
      <c r="G37" s="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4" t="s">
        <v>250</v>
      </c>
      <c r="B38" s="2">
        <v>52</v>
      </c>
      <c r="C38" s="1"/>
      <c r="D38" s="1"/>
      <c r="E38" s="1"/>
      <c r="F38" s="14" t="s">
        <v>250</v>
      </c>
      <c r="G38" s="1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4" t="s">
        <v>249</v>
      </c>
      <c r="B39" s="2">
        <v>36</v>
      </c>
      <c r="C39" s="1"/>
      <c r="D39" s="1"/>
      <c r="E39" s="1"/>
      <c r="F39" s="14" t="s">
        <v>256</v>
      </c>
      <c r="G39" s="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4" t="s">
        <v>252</v>
      </c>
      <c r="B40" s="2">
        <v>85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4" t="s">
        <v>254</v>
      </c>
      <c r="B41" s="2">
        <v>96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4" t="s">
        <v>246</v>
      </c>
      <c r="B42" s="2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4" t="s">
        <v>255</v>
      </c>
      <c r="B43" s="2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4" t="s">
        <v>251</v>
      </c>
      <c r="B44" s="2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4" t="s">
        <v>256</v>
      </c>
      <c r="B45" s="2">
        <v>53</v>
      </c>
      <c r="C45" s="1"/>
      <c r="D45" s="1"/>
      <c r="E45" s="91"/>
      <c r="F45" s="92"/>
      <c r="G45" s="92"/>
      <c r="H45" s="92"/>
      <c r="I45" s="9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4" t="s">
        <v>15</v>
      </c>
      <c r="B46" s="2">
        <v>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4" t="s">
        <v>247</v>
      </c>
      <c r="B47" s="2">
        <v>120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4" t="s">
        <v>248</v>
      </c>
      <c r="B48" s="2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4" t="s">
        <v>250</v>
      </c>
      <c r="B49" s="2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4" t="s">
        <v>249</v>
      </c>
      <c r="B50" s="2">
        <v>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4" t="s">
        <v>252</v>
      </c>
      <c r="B51" s="2">
        <v>54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4" t="s">
        <v>254</v>
      </c>
      <c r="B52" s="2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4" t="s">
        <v>246</v>
      </c>
      <c r="B53" s="2">
        <v>56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4" t="s">
        <v>255</v>
      </c>
      <c r="B54" s="2">
        <v>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4" t="s">
        <v>251</v>
      </c>
      <c r="B55" s="2">
        <v>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4" t="s">
        <v>256</v>
      </c>
      <c r="B56" s="2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4" t="s">
        <v>254</v>
      </c>
      <c r="B57" s="2">
        <v>88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4" t="s">
        <v>246</v>
      </c>
      <c r="B58" s="2">
        <v>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4" t="s">
        <v>255</v>
      </c>
      <c r="B59" s="2">
        <v>55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4" t="s">
        <v>251</v>
      </c>
      <c r="B60" s="2">
        <v>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4" t="s">
        <v>256</v>
      </c>
      <c r="B61" s="2">
        <v>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7" spans="1:26" ht="21">
      <c r="A67" s="1"/>
      <c r="B67" s="63" t="s">
        <v>259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72">
        <v>1</v>
      </c>
      <c r="B69" s="72" t="s">
        <v>260</v>
      </c>
      <c r="C69" s="72" t="s">
        <v>261</v>
      </c>
      <c r="D69" s="72" t="s">
        <v>40</v>
      </c>
      <c r="E69" s="72" t="s">
        <v>262</v>
      </c>
      <c r="F69" s="72" t="s">
        <v>263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72">
        <v>2</v>
      </c>
      <c r="B70" s="73" t="s">
        <v>264</v>
      </c>
      <c r="C70" s="73" t="s">
        <v>265</v>
      </c>
      <c r="D70" s="73">
        <v>10223</v>
      </c>
      <c r="E70" s="74">
        <v>0.3</v>
      </c>
      <c r="F70" s="16">
        <f t="shared" ref="F70:F74" si="1">D70*E70</f>
        <v>3066.9</v>
      </c>
      <c r="G70" s="75"/>
      <c r="H70" s="1"/>
      <c r="I70" s="1"/>
      <c r="J70" s="91"/>
      <c r="K70" s="92"/>
      <c r="L70" s="92"/>
      <c r="M70" s="92"/>
      <c r="N70" s="92"/>
      <c r="O70" s="92"/>
      <c r="P70" s="92"/>
      <c r="Q70" s="92"/>
      <c r="R70" s="92"/>
      <c r="S70" s="93"/>
      <c r="T70" s="1"/>
      <c r="U70" s="1"/>
      <c r="V70" s="1"/>
      <c r="W70" s="1"/>
      <c r="X70" s="1"/>
      <c r="Y70" s="1"/>
      <c r="Z70" s="1"/>
    </row>
    <row r="71" spans="1:26" ht="14.5">
      <c r="A71" s="72">
        <v>3</v>
      </c>
      <c r="B71" s="73" t="s">
        <v>266</v>
      </c>
      <c r="C71" s="73" t="s">
        <v>267</v>
      </c>
      <c r="D71" s="73">
        <v>12998</v>
      </c>
      <c r="E71" s="74">
        <v>0.4</v>
      </c>
      <c r="F71" s="16">
        <f t="shared" si="1"/>
        <v>5199.2000000000007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72">
        <v>4</v>
      </c>
      <c r="B72" s="73" t="s">
        <v>268</v>
      </c>
      <c r="C72" s="73" t="s">
        <v>269</v>
      </c>
      <c r="D72" s="73">
        <v>15989</v>
      </c>
      <c r="E72" s="74">
        <v>0.35</v>
      </c>
      <c r="F72" s="16">
        <f t="shared" si="1"/>
        <v>5596.15</v>
      </c>
      <c r="G72" s="1"/>
      <c r="H72" s="1"/>
      <c r="I72" s="1"/>
      <c r="J72" s="76"/>
      <c r="K72" s="16"/>
      <c r="L72" s="7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72">
        <v>5</v>
      </c>
      <c r="B73" s="73" t="s">
        <v>270</v>
      </c>
      <c r="C73" s="73" t="s">
        <v>271</v>
      </c>
      <c r="D73" s="73">
        <v>11223</v>
      </c>
      <c r="E73" s="74">
        <v>0.4</v>
      </c>
      <c r="F73" s="16">
        <f t="shared" si="1"/>
        <v>4489.2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72">
        <v>6</v>
      </c>
      <c r="B74" s="73" t="s">
        <v>272</v>
      </c>
      <c r="C74" s="73" t="s">
        <v>273</v>
      </c>
      <c r="D74" s="73">
        <v>8787</v>
      </c>
      <c r="E74" s="74">
        <v>0.45</v>
      </c>
      <c r="F74" s="16">
        <f t="shared" si="1"/>
        <v>3954.15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</sheetData>
  <mergeCells count="10">
    <mergeCell ref="B11:C11"/>
    <mergeCell ref="E45:I45"/>
    <mergeCell ref="J70:S70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Logical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pratap</dc:creator>
  <cp:lastModifiedBy>Ajay pratap</cp:lastModifiedBy>
  <dcterms:created xsi:type="dcterms:W3CDTF">2025-10-19T03:43:12Z</dcterms:created>
  <dcterms:modified xsi:type="dcterms:W3CDTF">2025-10-19T03:43:12Z</dcterms:modified>
</cp:coreProperties>
</file>