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oseph\Documents\GitHub\Test\Kalman Filter Exampl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R12" i="1"/>
  <c r="O12" i="1"/>
  <c r="P12" i="1"/>
  <c r="N12" i="1"/>
  <c r="L13" i="1"/>
  <c r="L14" i="1"/>
  <c r="L15" i="1"/>
  <c r="L16" i="1"/>
  <c r="K13" i="1"/>
  <c r="K14" i="1"/>
  <c r="K15" i="1"/>
  <c r="K16" i="1"/>
  <c r="L12" i="1"/>
  <c r="K12" i="1"/>
  <c r="J12" i="1"/>
  <c r="J13" i="1"/>
  <c r="J14" i="1"/>
  <c r="J15" i="1"/>
  <c r="J16" i="1"/>
  <c r="J1" i="1"/>
  <c r="H13" i="1"/>
  <c r="H14" i="1"/>
  <c r="H15" i="1"/>
  <c r="H16" i="1"/>
  <c r="H12" i="1"/>
  <c r="G13" i="1"/>
  <c r="G14" i="1"/>
  <c r="G15" i="1"/>
  <c r="G16" i="1"/>
  <c r="G12" i="1"/>
  <c r="F13" i="1"/>
  <c r="F14" i="1"/>
  <c r="F15" i="1"/>
  <c r="F16" i="1"/>
  <c r="F12" i="1"/>
  <c r="D17" i="1"/>
  <c r="C17" i="1"/>
  <c r="B17" i="1"/>
  <c r="N1" i="1"/>
  <c r="L1" i="1"/>
  <c r="D7" i="1"/>
  <c r="G2" i="1" s="1"/>
  <c r="J2" i="1" s="1"/>
  <c r="G3" i="1" l="1"/>
  <c r="J3" i="1" s="1"/>
  <c r="G1" i="1"/>
  <c r="G5" i="1"/>
  <c r="J5" i="1" s="1"/>
  <c r="G4" i="1"/>
  <c r="J4" i="1" s="1"/>
</calcChain>
</file>

<file path=xl/sharedStrings.xml><?xml version="1.0" encoding="utf-8"?>
<sst xmlns="http://schemas.openxmlformats.org/spreadsheetml/2006/main" count="36" uniqueCount="21">
  <si>
    <r>
      <t>X</t>
    </r>
    <r>
      <rPr>
        <vertAlign val="superscript"/>
        <sz val="11"/>
        <color theme="1"/>
        <rFont val="Calibri"/>
        <family val="2"/>
        <scheme val="minor"/>
      </rPr>
      <t>-</t>
    </r>
  </si>
  <si>
    <t>Average =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</si>
  <si>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</si>
  <si>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- X</t>
    </r>
    <r>
      <rPr>
        <vertAlign val="subscript"/>
        <sz val="11"/>
        <color theme="1"/>
        <rFont val="Calibri"/>
        <family val="2"/>
        <scheme val="minor"/>
      </rPr>
      <t>i</t>
    </r>
  </si>
  <si>
    <t>Square of Dev</t>
  </si>
  <si>
    <t>Devi frm Avg</t>
  </si>
  <si>
    <r>
      <t>(X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-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</si>
  <si>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Variance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</si>
  <si>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STD</t>
  </si>
  <si>
    <t>Eg 2</t>
  </si>
  <si>
    <t>5 Datasets of 3 measurements</t>
  </si>
  <si>
    <t>L</t>
  </si>
  <si>
    <t xml:space="preserve">W </t>
  </si>
  <si>
    <t>H</t>
  </si>
  <si>
    <t>Avg</t>
  </si>
  <si>
    <t>W</t>
  </si>
  <si>
    <t>Covariances</t>
  </si>
  <si>
    <r>
      <t>σ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 σ</t>
    </r>
    <r>
      <rPr>
        <vertAlign val="subscript"/>
        <sz val="11"/>
        <color theme="1"/>
        <rFont val="Calibri"/>
        <family val="2"/>
        <scheme val="minor"/>
      </rPr>
      <t>W</t>
    </r>
  </si>
  <si>
    <r>
      <t>σ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σ</t>
    </r>
    <r>
      <rPr>
        <vertAlign val="subscript"/>
        <sz val="11"/>
        <color theme="1"/>
        <rFont val="Calibri"/>
        <family val="2"/>
        <scheme val="minor"/>
      </rPr>
      <t>H</t>
    </r>
  </si>
  <si>
    <r>
      <t>σ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σ</t>
    </r>
    <r>
      <rPr>
        <vertAlign val="subscript"/>
        <sz val="11"/>
        <color theme="1"/>
        <rFont val="Calibri"/>
        <family val="2"/>
        <scheme val="minor"/>
      </rPr>
      <t>H</t>
    </r>
  </si>
  <si>
    <t>State Variance-Covariance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</si>
</sst>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9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</xdr:colOff>
      <xdr:row>2</xdr:row>
      <xdr:rowOff>19049</xdr:rowOff>
    </xdr:from>
    <xdr:to>
      <xdr:col>27</xdr:col>
      <xdr:colOff>0</xdr:colOff>
      <xdr:row>19</xdr:row>
      <xdr:rowOff>171449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5100" y="485774"/>
          <a:ext cx="3638550" cy="36099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</xdr:row>
      <xdr:rowOff>28575</xdr:rowOff>
    </xdr:from>
    <xdr:to>
      <xdr:col>11</xdr:col>
      <xdr:colOff>600075</xdr:colOff>
      <xdr:row>30</xdr:row>
      <xdr:rowOff>123825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752850"/>
          <a:ext cx="7715250" cy="2400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1:D17" totalsRowCount="1">
  <autoFilter ref="B11:D17"/>
  <tableColumns count="3">
    <tableColumn id="1" name="L" totalsRowFunction="custom">
      <totalsRowFormula>AVERAGE(Table1[L])</totalsRowFormula>
    </tableColumn>
    <tableColumn id="2" name="W " totalsRowFunction="custom">
      <totalsRowFormula>AVERAGE(Table1[[W ]])</totalsRowFormula>
    </tableColumn>
    <tableColumn id="3" name="H" totalsRowFunction="custom">
      <totalsRowFormula>AVERAGE(Table1[H])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J5" sqref="J5"/>
    </sheetView>
  </sheetViews>
  <sheetFormatPr defaultRowHeight="15" x14ac:dyDescent="0.25"/>
  <cols>
    <col min="2" max="2" width="9.7109375" bestFit="1" customWidth="1"/>
    <col min="5" max="5" width="12.28515625" bestFit="1" customWidth="1"/>
    <col min="8" max="9" width="13.42578125" bestFit="1" customWidth="1"/>
    <col min="11" max="11" width="12.28515625" bestFit="1" customWidth="1"/>
    <col min="13" max="13" width="11" bestFit="1" customWidth="1"/>
    <col min="17" max="17" width="11.5703125" bestFit="1" customWidth="1"/>
  </cols>
  <sheetData>
    <row r="1" spans="1:20" ht="18.75" x14ac:dyDescent="0.35">
      <c r="A1" t="s">
        <v>2</v>
      </c>
      <c r="B1">
        <v>2</v>
      </c>
      <c r="E1" t="s">
        <v>5</v>
      </c>
      <c r="F1" t="s">
        <v>3</v>
      </c>
      <c r="G1">
        <f>$D$7-B1</f>
        <v>3</v>
      </c>
      <c r="H1" t="s">
        <v>4</v>
      </c>
      <c r="I1" t="s">
        <v>6</v>
      </c>
      <c r="J1">
        <f>G1^2</f>
        <v>9</v>
      </c>
      <c r="K1" t="s">
        <v>7</v>
      </c>
      <c r="L1">
        <f>SUM(J1:J5)/5</f>
        <v>3.6</v>
      </c>
      <c r="M1" t="s">
        <v>8</v>
      </c>
      <c r="N1">
        <f>SQRT(L1)</f>
        <v>1.8973665961010275</v>
      </c>
    </row>
    <row r="2" spans="1:20" ht="18" x14ac:dyDescent="0.35">
      <c r="A2" t="s">
        <v>2</v>
      </c>
      <c r="B2">
        <v>4</v>
      </c>
      <c r="G2">
        <f t="shared" ref="G2:G5" si="0">$D$7-B2</f>
        <v>1</v>
      </c>
      <c r="J2">
        <f t="shared" ref="J2:J5" si="1">G2^2</f>
        <v>1</v>
      </c>
    </row>
    <row r="3" spans="1:20" ht="18" x14ac:dyDescent="0.35">
      <c r="A3" t="s">
        <v>2</v>
      </c>
      <c r="B3">
        <v>5</v>
      </c>
      <c r="G3">
        <f t="shared" si="0"/>
        <v>0</v>
      </c>
      <c r="J3">
        <f t="shared" si="1"/>
        <v>0</v>
      </c>
    </row>
    <row r="4" spans="1:20" ht="18" x14ac:dyDescent="0.35">
      <c r="A4" t="s">
        <v>2</v>
      </c>
      <c r="B4">
        <v>7</v>
      </c>
      <c r="G4">
        <f t="shared" si="0"/>
        <v>-2</v>
      </c>
      <c r="J4">
        <f t="shared" si="1"/>
        <v>4</v>
      </c>
    </row>
    <row r="5" spans="1:20" ht="18" x14ac:dyDescent="0.35">
      <c r="A5" t="s">
        <v>2</v>
      </c>
      <c r="B5">
        <v>7</v>
      </c>
      <c r="G5">
        <f t="shared" si="0"/>
        <v>-2</v>
      </c>
      <c r="J5">
        <f t="shared" si="1"/>
        <v>4</v>
      </c>
    </row>
    <row r="7" spans="1:20" ht="17.25" x14ac:dyDescent="0.25">
      <c r="B7" t="s">
        <v>1</v>
      </c>
      <c r="C7" t="s">
        <v>0</v>
      </c>
      <c r="D7">
        <f>AVERAGE(B1:B5)</f>
        <v>5</v>
      </c>
    </row>
    <row r="10" spans="1:20" ht="17.25" x14ac:dyDescent="0.25">
      <c r="A10" t="s">
        <v>9</v>
      </c>
      <c r="B10" t="s">
        <v>10</v>
      </c>
      <c r="E10" t="s">
        <v>5</v>
      </c>
      <c r="I10" t="s">
        <v>4</v>
      </c>
      <c r="M10" t="s">
        <v>7</v>
      </c>
      <c r="Q10" t="s">
        <v>16</v>
      </c>
    </row>
    <row r="11" spans="1:20" ht="18" x14ac:dyDescent="0.35">
      <c r="B11" t="s">
        <v>11</v>
      </c>
      <c r="C11" t="s">
        <v>12</v>
      </c>
      <c r="D11" t="s">
        <v>13</v>
      </c>
      <c r="F11" t="s">
        <v>11</v>
      </c>
      <c r="G11" t="s">
        <v>15</v>
      </c>
      <c r="H11" t="s">
        <v>13</v>
      </c>
      <c r="J11" t="s">
        <v>11</v>
      </c>
      <c r="K11" t="s">
        <v>15</v>
      </c>
      <c r="L11" t="s">
        <v>13</v>
      </c>
      <c r="N11" t="s">
        <v>11</v>
      </c>
      <c r="O11" t="s">
        <v>12</v>
      </c>
      <c r="P11" t="s">
        <v>13</v>
      </c>
      <c r="R11" t="s">
        <v>17</v>
      </c>
      <c r="S11" t="s">
        <v>18</v>
      </c>
      <c r="T11" t="s">
        <v>19</v>
      </c>
    </row>
    <row r="12" spans="1:20" x14ac:dyDescent="0.25">
      <c r="B12">
        <v>4</v>
      </c>
      <c r="C12">
        <v>2</v>
      </c>
      <c r="D12">
        <v>0.6</v>
      </c>
      <c r="F12" s="1">
        <f>Table1[[#Totals],[L]]-B12</f>
        <v>9.9999999999999645E-2</v>
      </c>
      <c r="G12" s="2">
        <f>Table1[[#Totals],[W ]]-Table1[[#This Row],[W ]]</f>
        <v>0.10000000000000009</v>
      </c>
      <c r="H12" s="3">
        <f>Table1[[#Totals],[H]]-Table1[[#This Row],[H]]</f>
        <v>0</v>
      </c>
      <c r="J12" s="1">
        <f>F12^2</f>
        <v>9.9999999999999291E-3</v>
      </c>
      <c r="K12" s="2">
        <f>G12^2</f>
        <v>1.0000000000000018E-2</v>
      </c>
      <c r="L12" s="3">
        <f>H12^2</f>
        <v>0</v>
      </c>
      <c r="N12" s="12">
        <f>SUM(J12:J16)/5</f>
        <v>0.02</v>
      </c>
      <c r="O12" s="10">
        <f t="shared" ref="O12:P12" si="2">SUM(K12:K16)/5</f>
        <v>1.1999999999999986E-2</v>
      </c>
      <c r="P12" s="11">
        <f t="shared" si="2"/>
        <v>5.999999999999993E-4</v>
      </c>
      <c r="R12" s="12">
        <f>((F12*G12)+(F13*G13)+(F14*G14)+(F15*G15)+(F16*G16))/5</f>
        <v>5.9999999999999932E-3</v>
      </c>
      <c r="S12" s="13">
        <f>((F12*H12)+(F13*H13)+(F14*H14)+(F15*H15)+(F16*H16))/5</f>
        <v>2.1999999999999949E-3</v>
      </c>
      <c r="T12" s="11">
        <f>((G12*H12)+(G13*H13)+(G14*H14)+(G15*H15)+(G16*H16))/5</f>
        <v>1.9999999999999987E-3</v>
      </c>
    </row>
    <row r="13" spans="1:20" x14ac:dyDescent="0.25">
      <c r="B13">
        <v>4.2</v>
      </c>
      <c r="C13">
        <v>2.1</v>
      </c>
      <c r="D13">
        <v>0.59</v>
      </c>
      <c r="F13" s="4">
        <f>Table1[[#Totals],[L]]-B13</f>
        <v>-0.10000000000000053</v>
      </c>
      <c r="G13" s="5">
        <f>Table1[[#Totals],[W ]]-Table1[[#This Row],[W ]]</f>
        <v>0</v>
      </c>
      <c r="H13" s="6">
        <f>Table1[[#Totals],[H]]-Table1[[#This Row],[H]]</f>
        <v>1.0000000000000009E-2</v>
      </c>
      <c r="J13" s="4">
        <f t="shared" ref="J13:J16" si="3">F13^2</f>
        <v>1.0000000000000106E-2</v>
      </c>
      <c r="K13" s="5">
        <f t="shared" ref="K13:K16" si="4">G13^2</f>
        <v>0</v>
      </c>
      <c r="L13" s="6">
        <f t="shared" ref="L13:L16" si="5">H13^2</f>
        <v>1.0000000000000018E-4</v>
      </c>
    </row>
    <row r="14" spans="1:20" x14ac:dyDescent="0.25">
      <c r="B14">
        <v>3.9</v>
      </c>
      <c r="C14">
        <v>2</v>
      </c>
      <c r="D14">
        <v>0.56000000000000005</v>
      </c>
      <c r="F14" s="4">
        <f>Table1[[#Totals],[L]]-B14</f>
        <v>0.19999999999999973</v>
      </c>
      <c r="G14" s="5">
        <f>Table1[[#Totals],[W ]]-Table1[[#This Row],[W ]]</f>
        <v>0.10000000000000009</v>
      </c>
      <c r="H14" s="6">
        <f>Table1[[#Totals],[H]]-Table1[[#This Row],[H]]</f>
        <v>3.9999999999999925E-2</v>
      </c>
      <c r="J14" s="4">
        <f t="shared" si="3"/>
        <v>3.9999999999999897E-2</v>
      </c>
      <c r="K14" s="5">
        <f t="shared" si="4"/>
        <v>1.0000000000000018E-2</v>
      </c>
      <c r="L14" s="6">
        <f t="shared" si="5"/>
        <v>1.599999999999994E-3</v>
      </c>
    </row>
    <row r="15" spans="1:20" x14ac:dyDescent="0.25">
      <c r="B15">
        <v>4.3</v>
      </c>
      <c r="C15">
        <v>2.1</v>
      </c>
      <c r="D15">
        <v>0.62</v>
      </c>
      <c r="F15" s="4">
        <f>Table1[[#Totals],[L]]-B15</f>
        <v>-0.20000000000000018</v>
      </c>
      <c r="G15" s="5">
        <f>Table1[[#Totals],[W ]]-Table1[[#This Row],[W ]]</f>
        <v>0</v>
      </c>
      <c r="H15" s="6">
        <f>Table1[[#Totals],[H]]-Table1[[#This Row],[H]]</f>
        <v>-2.0000000000000018E-2</v>
      </c>
      <c r="J15" s="4">
        <f t="shared" si="3"/>
        <v>4.000000000000007E-2</v>
      </c>
      <c r="K15" s="5">
        <f t="shared" si="4"/>
        <v>0</v>
      </c>
      <c r="L15" s="6">
        <f t="shared" si="5"/>
        <v>4.0000000000000072E-4</v>
      </c>
    </row>
    <row r="16" spans="1:20" x14ac:dyDescent="0.25">
      <c r="B16">
        <v>4.0999999999999996</v>
      </c>
      <c r="C16">
        <v>2.2999999999999998</v>
      </c>
      <c r="D16">
        <v>0.63</v>
      </c>
      <c r="F16" s="7">
        <f>Table1[[#Totals],[L]]-B16</f>
        <v>0</v>
      </c>
      <c r="G16" s="8">
        <f>Table1[[#Totals],[W ]]-Table1[[#This Row],[W ]]</f>
        <v>-0.19999999999999973</v>
      </c>
      <c r="H16" s="9">
        <f>Table1[[#Totals],[H]]-Table1[[#This Row],[H]]</f>
        <v>-3.0000000000000027E-2</v>
      </c>
      <c r="J16" s="7">
        <f t="shared" si="3"/>
        <v>0</v>
      </c>
      <c r="K16" s="8">
        <f t="shared" si="4"/>
        <v>3.9999999999999897E-2</v>
      </c>
      <c r="L16" s="9">
        <f t="shared" si="5"/>
        <v>9.000000000000016E-4</v>
      </c>
    </row>
    <row r="17" spans="1:16" x14ac:dyDescent="0.25">
      <c r="A17" t="s">
        <v>14</v>
      </c>
      <c r="B17">
        <f>AVERAGE(Table1[L])</f>
        <v>4.0999999999999996</v>
      </c>
      <c r="C17">
        <f>AVERAGE(Table1[[W ]])</f>
        <v>2.1</v>
      </c>
      <c r="D17">
        <f>AVERAGE(Table1[H])</f>
        <v>0.6</v>
      </c>
    </row>
    <row r="19" spans="1:16" ht="15.75" thickBot="1" x14ac:dyDescent="0.3">
      <c r="M19" t="s">
        <v>20</v>
      </c>
    </row>
    <row r="20" spans="1:16" x14ac:dyDescent="0.25">
      <c r="N20" s="14">
        <v>0.02</v>
      </c>
      <c r="O20" s="15">
        <v>6.0000000000000001E-3</v>
      </c>
      <c r="P20" s="16">
        <v>2.2000000000000001E-3</v>
      </c>
    </row>
    <row r="21" spans="1:16" x14ac:dyDescent="0.25">
      <c r="N21" s="17">
        <v>6.0000000000000001E-3</v>
      </c>
      <c r="O21" s="5">
        <v>1.2E-2</v>
      </c>
      <c r="P21" s="18">
        <v>2E-3</v>
      </c>
    </row>
    <row r="22" spans="1:16" ht="15.75" thickBot="1" x14ac:dyDescent="0.3">
      <c r="N22" s="19">
        <v>2.2000000000000001E-3</v>
      </c>
      <c r="O22" s="20">
        <v>2E-3</v>
      </c>
      <c r="P22" s="21">
        <v>5.9999999999999995E-4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Joseph</dc:creator>
  <cp:lastModifiedBy>Ajay Joseph</cp:lastModifiedBy>
  <dcterms:created xsi:type="dcterms:W3CDTF">2020-11-06T10:49:49Z</dcterms:created>
  <dcterms:modified xsi:type="dcterms:W3CDTF">2020-11-06T12:09:23Z</dcterms:modified>
</cp:coreProperties>
</file>