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jay Rawat\Desktop\"/>
    </mc:Choice>
  </mc:AlternateContent>
  <xr:revisionPtr revIDLastSave="0" documentId="13_ncr:1_{886DAE54-4789-4BA0-A002-7D6D007753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sk Free Rate Calcula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11" i="1"/>
  <c r="F30" i="1"/>
  <c r="F89" i="1"/>
  <c r="H89" i="1" s="1"/>
  <c r="F88" i="1"/>
  <c r="H88" i="1" s="1"/>
  <c r="F87" i="1"/>
  <c r="H87" i="1" s="1"/>
  <c r="F86" i="1"/>
  <c r="H86" i="1" s="1"/>
  <c r="F83" i="1"/>
  <c r="H83" i="1" s="1"/>
  <c r="F82" i="1"/>
  <c r="H82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29" i="1"/>
  <c r="H29" i="1" s="1"/>
  <c r="F28" i="1"/>
  <c r="H28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89" i="1"/>
  <c r="E89" i="1" s="1"/>
  <c r="G89" i="1" s="1"/>
  <c r="D88" i="1"/>
  <c r="E88" i="1" s="1"/>
  <c r="G88" i="1" s="1"/>
  <c r="D87" i="1"/>
  <c r="E87" i="1" s="1"/>
  <c r="G87" i="1" s="1"/>
  <c r="D86" i="1"/>
  <c r="E86" i="1" s="1"/>
  <c r="G86" i="1" s="1"/>
  <c r="D83" i="1"/>
  <c r="E83" i="1" s="1"/>
  <c r="G83" i="1" s="1"/>
  <c r="D82" i="1"/>
  <c r="E82" i="1" s="1"/>
  <c r="G82" i="1" s="1"/>
  <c r="D79" i="1"/>
  <c r="E79" i="1" s="1"/>
  <c r="G79" i="1" s="1"/>
  <c r="D78" i="1"/>
  <c r="E78" i="1" s="1"/>
  <c r="G78" i="1" s="1"/>
  <c r="D77" i="1"/>
  <c r="E77" i="1" s="1"/>
  <c r="G77" i="1" s="1"/>
  <c r="D76" i="1"/>
  <c r="E76" i="1" s="1"/>
  <c r="G76" i="1" s="1"/>
  <c r="D75" i="1"/>
  <c r="E75" i="1" s="1"/>
  <c r="G75" i="1" s="1"/>
  <c r="D74" i="1"/>
  <c r="E74" i="1" s="1"/>
  <c r="G74" i="1" s="1"/>
  <c r="D73" i="1"/>
  <c r="E73" i="1" s="1"/>
  <c r="G73" i="1" s="1"/>
  <c r="D72" i="1"/>
  <c r="E72" i="1" s="1"/>
  <c r="G72" i="1" s="1"/>
  <c r="D71" i="1"/>
  <c r="E71" i="1" s="1"/>
  <c r="G71" i="1" s="1"/>
  <c r="D70" i="1"/>
  <c r="E70" i="1" s="1"/>
  <c r="G70" i="1" s="1"/>
  <c r="D69" i="1"/>
  <c r="E69" i="1" s="1"/>
  <c r="G69" i="1" s="1"/>
  <c r="D68" i="1"/>
  <c r="E68" i="1" s="1"/>
  <c r="G68" i="1" s="1"/>
  <c r="D67" i="1"/>
  <c r="E67" i="1" s="1"/>
  <c r="G67" i="1" s="1"/>
  <c r="D66" i="1"/>
  <c r="E66" i="1" s="1"/>
  <c r="G66" i="1" s="1"/>
  <c r="D63" i="1"/>
  <c r="E63" i="1" s="1"/>
  <c r="G63" i="1" s="1"/>
  <c r="D62" i="1"/>
  <c r="E62" i="1" s="1"/>
  <c r="G62" i="1" s="1"/>
  <c r="D61" i="1"/>
  <c r="E61" i="1" s="1"/>
  <c r="G61" i="1" s="1"/>
  <c r="D60" i="1"/>
  <c r="E60" i="1" s="1"/>
  <c r="G60" i="1" s="1"/>
  <c r="D59" i="1"/>
  <c r="E59" i="1" s="1"/>
  <c r="G59" i="1" s="1"/>
  <c r="D58" i="1"/>
  <c r="E58" i="1" s="1"/>
  <c r="G58" i="1" s="1"/>
  <c r="D55" i="1"/>
  <c r="E55" i="1" s="1"/>
  <c r="G55" i="1" s="1"/>
  <c r="D54" i="1"/>
  <c r="E54" i="1" s="1"/>
  <c r="G54" i="1" s="1"/>
  <c r="D53" i="1"/>
  <c r="E53" i="1" s="1"/>
  <c r="G53" i="1" s="1"/>
  <c r="D52" i="1"/>
  <c r="E52" i="1" s="1"/>
  <c r="G52" i="1" s="1"/>
  <c r="D51" i="1"/>
  <c r="E51" i="1" s="1"/>
  <c r="G51" i="1" s="1"/>
  <c r="D50" i="1"/>
  <c r="E50" i="1" s="1"/>
  <c r="G50" i="1" s="1"/>
  <c r="D49" i="1"/>
  <c r="E49" i="1" s="1"/>
  <c r="G49" i="1" s="1"/>
  <c r="D48" i="1"/>
  <c r="E48" i="1" s="1"/>
  <c r="G48" i="1" s="1"/>
  <c r="D47" i="1"/>
  <c r="E47" i="1" s="1"/>
  <c r="G47" i="1" s="1"/>
  <c r="D46" i="1"/>
  <c r="E46" i="1" s="1"/>
  <c r="G46" i="1" s="1"/>
  <c r="D45" i="1"/>
  <c r="E45" i="1" s="1"/>
  <c r="G45" i="1" s="1"/>
  <c r="D44" i="1"/>
  <c r="E44" i="1" s="1"/>
  <c r="G44" i="1" s="1"/>
  <c r="D43" i="1"/>
  <c r="E43" i="1" s="1"/>
  <c r="G43" i="1" s="1"/>
  <c r="D42" i="1"/>
  <c r="E42" i="1" s="1"/>
  <c r="G42" i="1" s="1"/>
  <c r="D41" i="1"/>
  <c r="E41" i="1" s="1"/>
  <c r="G41" i="1" s="1"/>
  <c r="D40" i="1"/>
  <c r="E40" i="1" s="1"/>
  <c r="G40" i="1" s="1"/>
  <c r="D39" i="1"/>
  <c r="E39" i="1" s="1"/>
  <c r="G39" i="1" s="1"/>
  <c r="D38" i="1"/>
  <c r="E38" i="1" s="1"/>
  <c r="G38" i="1" s="1"/>
  <c r="D37" i="1"/>
  <c r="E37" i="1" s="1"/>
  <c r="G37" i="1" s="1"/>
  <c r="D36" i="1"/>
  <c r="E36" i="1" s="1"/>
  <c r="G36" i="1" s="1"/>
  <c r="D35" i="1"/>
  <c r="E35" i="1" s="1"/>
  <c r="G35" i="1" s="1"/>
  <c r="D34" i="1"/>
  <c r="E34" i="1" s="1"/>
  <c r="G34" i="1" s="1"/>
  <c r="D33" i="1"/>
  <c r="E33" i="1" s="1"/>
  <c r="G33" i="1" s="1"/>
  <c r="D32" i="1"/>
  <c r="E32" i="1" s="1"/>
  <c r="G32" i="1" s="1"/>
  <c r="D31" i="1"/>
  <c r="E31" i="1" s="1"/>
  <c r="G31" i="1" s="1"/>
  <c r="D30" i="1"/>
  <c r="E30" i="1" s="1"/>
  <c r="G30" i="1" s="1"/>
  <c r="D29" i="1"/>
  <c r="E29" i="1" s="1"/>
  <c r="G29" i="1" s="1"/>
  <c r="D28" i="1"/>
  <c r="E28" i="1" s="1"/>
  <c r="G28" i="1" s="1"/>
  <c r="D25" i="1"/>
  <c r="E25" i="1" s="1"/>
  <c r="G25" i="1" s="1"/>
  <c r="D24" i="1"/>
  <c r="E24" i="1" s="1"/>
  <c r="G24" i="1" s="1"/>
  <c r="D23" i="1"/>
  <c r="E23" i="1" s="1"/>
  <c r="G23" i="1" s="1"/>
  <c r="D22" i="1"/>
  <c r="E22" i="1" s="1"/>
  <c r="G22" i="1" s="1"/>
  <c r="D21" i="1"/>
  <c r="E21" i="1" s="1"/>
  <c r="G21" i="1" s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D15" i="1"/>
  <c r="E15" i="1" s="1"/>
  <c r="G15" i="1" s="1"/>
  <c r="D14" i="1"/>
  <c r="E14" i="1" s="1"/>
  <c r="G14" i="1" s="1"/>
  <c r="D13" i="1"/>
  <c r="E13" i="1" s="1"/>
  <c r="G13" i="1" s="1"/>
  <c r="D12" i="1"/>
  <c r="E12" i="1" s="1"/>
  <c r="G12" i="1" s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D7" i="1"/>
  <c r="E7" i="1" s="1"/>
  <c r="G7" i="1" s="1"/>
  <c r="D6" i="1"/>
  <c r="E6" i="1" s="1"/>
  <c r="G6" i="1" s="1"/>
  <c r="D5" i="1"/>
  <c r="E5" i="1" s="1"/>
  <c r="G5" i="1" s="1"/>
</calcChain>
</file>

<file path=xl/sharedStrings.xml><?xml version="1.0" encoding="utf-8"?>
<sst xmlns="http://schemas.openxmlformats.org/spreadsheetml/2006/main" count="558" uniqueCount="201">
  <si>
    <t>United States</t>
  </si>
  <si>
    <t>United Kingdom</t>
  </si>
  <si>
    <t>Japan</t>
  </si>
  <si>
    <t>Australia</t>
  </si>
  <si>
    <t>Germany</t>
  </si>
  <si>
    <t>Brazil</t>
  </si>
  <si>
    <t>Russia</t>
  </si>
  <si>
    <t>India</t>
  </si>
  <si>
    <t>Canada</t>
  </si>
  <si>
    <t>Italy</t>
  </si>
  <si>
    <t>France</t>
  </si>
  <si>
    <t>South Africa</t>
  </si>
  <si>
    <t>Switzerland</t>
  </si>
  <si>
    <t>Mexico</t>
  </si>
  <si>
    <t>Netherlands</t>
  </si>
  <si>
    <t>New Zealand</t>
  </si>
  <si>
    <t>Portugal</t>
  </si>
  <si>
    <t>South Korea</t>
  </si>
  <si>
    <t>Spain</t>
  </si>
  <si>
    <t>Greece</t>
  </si>
  <si>
    <t>Turkey</t>
  </si>
  <si>
    <t>Europe</t>
  </si>
  <si>
    <t>Finland</t>
  </si>
  <si>
    <t>Lithuania</t>
  </si>
  <si>
    <t>Norway</t>
  </si>
  <si>
    <t>Poland</t>
  </si>
  <si>
    <t>Romania</t>
  </si>
  <si>
    <t>Slovakia</t>
  </si>
  <si>
    <t>Slovenia</t>
  </si>
  <si>
    <t>Sweden</t>
  </si>
  <si>
    <t>Hungary</t>
  </si>
  <si>
    <t>Iceland</t>
  </si>
  <si>
    <t>Ireland</t>
  </si>
  <si>
    <t>Austria</t>
  </si>
  <si>
    <t>Belgium</t>
  </si>
  <si>
    <t>Croatia</t>
  </si>
  <si>
    <t>Czech Republic</t>
  </si>
  <si>
    <t>Denmark</t>
  </si>
  <si>
    <t>Euro area</t>
  </si>
  <si>
    <t>America</t>
  </si>
  <si>
    <t>Chile</t>
  </si>
  <si>
    <t>Colombia</t>
  </si>
  <si>
    <t>Asia</t>
  </si>
  <si>
    <t>China</t>
  </si>
  <si>
    <t>Singapore</t>
  </si>
  <si>
    <t>Taiwan</t>
  </si>
  <si>
    <t>Thailand</t>
  </si>
  <si>
    <t>Vietnam</t>
  </si>
  <si>
    <t>Hong Kong</t>
  </si>
  <si>
    <t>Indonesia</t>
  </si>
  <si>
    <t>Israel</t>
  </si>
  <si>
    <t>Malaysia</t>
  </si>
  <si>
    <t>Pakistan</t>
  </si>
  <si>
    <t>Philippines</t>
  </si>
  <si>
    <t>Africa</t>
  </si>
  <si>
    <t>Zambia</t>
  </si>
  <si>
    <t>Kenya</t>
  </si>
  <si>
    <t>Nigeria</t>
  </si>
  <si>
    <t>Rating</t>
  </si>
  <si>
    <t>Country</t>
  </si>
  <si>
    <t>Moody's rating</t>
  </si>
  <si>
    <t>Abu Dhabi</t>
  </si>
  <si>
    <t>Aa2</t>
  </si>
  <si>
    <t>Albania</t>
  </si>
  <si>
    <t>NR</t>
  </si>
  <si>
    <t>Ba3</t>
  </si>
  <si>
    <t>Andorra (Principality of)</t>
  </si>
  <si>
    <t>Baa1</t>
  </si>
  <si>
    <t>Angola</t>
  </si>
  <si>
    <t>B3</t>
  </si>
  <si>
    <t>Argentina</t>
  </si>
  <si>
    <t>Ca</t>
  </si>
  <si>
    <t>Armenia</t>
  </si>
  <si>
    <t>Aruba</t>
  </si>
  <si>
    <t>Baa3</t>
  </si>
  <si>
    <t>Aaa</t>
  </si>
  <si>
    <t>Aa1</t>
  </si>
  <si>
    <t>Azerbaijan</t>
  </si>
  <si>
    <t>Ba1</t>
  </si>
  <si>
    <t>Bahamas</t>
  </si>
  <si>
    <t>B1</t>
  </si>
  <si>
    <t>Bahrain</t>
  </si>
  <si>
    <t>B2</t>
  </si>
  <si>
    <t>Bangladesh</t>
  </si>
  <si>
    <t>Barbados</t>
  </si>
  <si>
    <t>Belarus</t>
  </si>
  <si>
    <t>C</t>
  </si>
  <si>
    <t>Aa3</t>
  </si>
  <si>
    <t>Belize</t>
  </si>
  <si>
    <t>Caa1</t>
  </si>
  <si>
    <t>Benin</t>
  </si>
  <si>
    <t>Bermuda</t>
  </si>
  <si>
    <t>A2</t>
  </si>
  <si>
    <t>Bolivia</t>
  </si>
  <si>
    <t>Caa3</t>
  </si>
  <si>
    <t>Bosnia and Herzegovina</t>
  </si>
  <si>
    <t>Botswana</t>
  </si>
  <si>
    <t>A3</t>
  </si>
  <si>
    <t>Bulgaria</t>
  </si>
  <si>
    <t>Burkina Faso</t>
  </si>
  <si>
    <t>Cambodia</t>
  </si>
  <si>
    <t>Cameroon</t>
  </si>
  <si>
    <t>Cape Verde</t>
  </si>
  <si>
    <t>Cayman Islands</t>
  </si>
  <si>
    <t>A1</t>
  </si>
  <si>
    <t>Baa2</t>
  </si>
  <si>
    <t>Congo (Democratic Republic of)</t>
  </si>
  <si>
    <t>Congo (Republic of)</t>
  </si>
  <si>
    <t>Caa2</t>
  </si>
  <si>
    <t>Cook Islands</t>
  </si>
  <si>
    <t>Costa Rica</t>
  </si>
  <si>
    <t>Côte d'Ivoire</t>
  </si>
  <si>
    <t>Ba2</t>
  </si>
  <si>
    <t>Cuba</t>
  </si>
  <si>
    <t>Curacao</t>
  </si>
  <si>
    <t>Cyprus</t>
  </si>
  <si>
    <t>Dominican Republic</t>
  </si>
  <si>
    <t>Ecuador</t>
  </si>
  <si>
    <t>Egypt</t>
  </si>
  <si>
    <t>El Salvador</t>
  </si>
  <si>
    <t>Estonia</t>
  </si>
  <si>
    <t>Ethiopia</t>
  </si>
  <si>
    <t>Fiji</t>
  </si>
  <si>
    <t>Gabon</t>
  </si>
  <si>
    <t>Georgia</t>
  </si>
  <si>
    <t>Ghana</t>
  </si>
  <si>
    <t>Guatemala</t>
  </si>
  <si>
    <t>Guernsey (States of)</t>
  </si>
  <si>
    <t>Honduras</t>
  </si>
  <si>
    <t>Iraq</t>
  </si>
  <si>
    <t>Isle of Man</t>
  </si>
  <si>
    <t>Jamaica</t>
  </si>
  <si>
    <t>Jersey (States of)</t>
  </si>
  <si>
    <t>Jordan</t>
  </si>
  <si>
    <t>Kazakhstan</t>
  </si>
  <si>
    <t>Korea</t>
  </si>
  <si>
    <t>Kuwait</t>
  </si>
  <si>
    <t>Kyrgyzstan</t>
  </si>
  <si>
    <t>Laos</t>
  </si>
  <si>
    <t>Latvia</t>
  </si>
  <si>
    <t>Lebanon</t>
  </si>
  <si>
    <t>Liechtenstein</t>
  </si>
  <si>
    <t>Luxembourg</t>
  </si>
  <si>
    <t>Macao</t>
  </si>
  <si>
    <t>Macedonia</t>
  </si>
  <si>
    <t>Maldives</t>
  </si>
  <si>
    <t>Mali</t>
  </si>
  <si>
    <t>Malta</t>
  </si>
  <si>
    <t>Mauritius</t>
  </si>
  <si>
    <t>Moldova</t>
  </si>
  <si>
    <t>Mongolia</t>
  </si>
  <si>
    <t>Montenegro</t>
  </si>
  <si>
    <t>Montserrat</t>
  </si>
  <si>
    <t>Morocco</t>
  </si>
  <si>
    <t>Mozambique</t>
  </si>
  <si>
    <t>Namibia</t>
  </si>
  <si>
    <t>Nepal</t>
  </si>
  <si>
    <t>Nicaragua</t>
  </si>
  <si>
    <t>Niger</t>
  </si>
  <si>
    <t>Oman</t>
  </si>
  <si>
    <t>Panama</t>
  </si>
  <si>
    <t>Papua New Guinea</t>
  </si>
  <si>
    <t>Paraguay</t>
  </si>
  <si>
    <t>Peru</t>
  </si>
  <si>
    <t>Qatar</t>
  </si>
  <si>
    <t>Ras Al Khaimah (Emirate of)</t>
  </si>
  <si>
    <t>Rwanda</t>
  </si>
  <si>
    <t>Saudi Arabia</t>
  </si>
  <si>
    <t>Senegal</t>
  </si>
  <si>
    <t>Serbia</t>
  </si>
  <si>
    <t>Sharjah</t>
  </si>
  <si>
    <t>Solomon Islands</t>
  </si>
  <si>
    <t>Sri Lanka</t>
  </si>
  <si>
    <t>St. Maarten</t>
  </si>
  <si>
    <t>NA</t>
  </si>
  <si>
    <t>St. Vincent &amp; the Grenadines</t>
  </si>
  <si>
    <t>Suriname</t>
  </si>
  <si>
    <t>Swaziland</t>
  </si>
  <si>
    <t>Tajikistan</t>
  </si>
  <si>
    <t>Tanzania</t>
  </si>
  <si>
    <t>Togo</t>
  </si>
  <si>
    <t>Trinidad and Tobago</t>
  </si>
  <si>
    <t>Tunisia</t>
  </si>
  <si>
    <t>Turks and Caicos Islands</t>
  </si>
  <si>
    <t>Uganda</t>
  </si>
  <si>
    <t>Ukraine</t>
  </si>
  <si>
    <t>United Arab Emirates</t>
  </si>
  <si>
    <t>Uruguay</t>
  </si>
  <si>
    <t>Uzbekistan</t>
  </si>
  <si>
    <t>Venezuela</t>
  </si>
  <si>
    <t>Updated Default Spread (12/31/24)</t>
  </si>
  <si>
    <t>Default Spread</t>
  </si>
  <si>
    <t>Sovereign CDS</t>
  </si>
  <si>
    <t>Net Of US</t>
  </si>
  <si>
    <t>Algeria</t>
  </si>
  <si>
    <t>Dubai</t>
  </si>
  <si>
    <t>CDS Net Of US</t>
  </si>
  <si>
    <t>Rf(Rating)</t>
  </si>
  <si>
    <t>Rf(CDS)</t>
  </si>
  <si>
    <t>Risk Free Rate Calculation</t>
  </si>
  <si>
    <t>10Y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</si>
</sst>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89"/>
  <sheetViews>
    <sheetView showGridLines="0" workbookViewId="0">
      <selection activeCell="J80" sqref="J80"/>
    </sheetView>
  </sheetViews>
  <sheetFormatPr defaultRowHeight="14.4" x14ac:dyDescent="0.3"/>
  <cols>
    <col min="1" max="1" width="2" customWidth="1"/>
    <col min="2" max="2" width="14.77734375" customWidth="1"/>
    <col min="3" max="8" width="14.77734375" style="3" customWidth="1"/>
  </cols>
  <sheetData>
    <row r="2" spans="2:9" ht="21" x14ac:dyDescent="0.4">
      <c r="B2" s="15" t="s">
        <v>199</v>
      </c>
      <c r="C2" s="15"/>
      <c r="D2" s="15"/>
      <c r="E2" s="15"/>
      <c r="F2" s="15"/>
      <c r="G2" s="15"/>
      <c r="H2" s="15"/>
    </row>
    <row r="3" spans="2:9" ht="11.4" customHeight="1" x14ac:dyDescent="0.3">
      <c r="B3" s="14"/>
      <c r="C3" s="14"/>
      <c r="D3" s="14"/>
      <c r="E3" s="14"/>
      <c r="F3" s="14"/>
      <c r="G3" s="14"/>
      <c r="H3" s="14"/>
    </row>
    <row r="4" spans="2:9" ht="15.6" x14ac:dyDescent="0.3">
      <c r="B4" s="17" t="s">
        <v>59</v>
      </c>
      <c r="C4" s="17" t="s">
        <v>200</v>
      </c>
      <c r="D4" s="18" t="s">
        <v>58</v>
      </c>
      <c r="E4" s="17" t="s">
        <v>191</v>
      </c>
      <c r="F4" s="17" t="s">
        <v>196</v>
      </c>
      <c r="G4" s="17" t="s">
        <v>197</v>
      </c>
      <c r="H4" s="17" t="s">
        <v>198</v>
      </c>
    </row>
    <row r="5" spans="2:9" x14ac:dyDescent="0.3">
      <c r="B5" t="s">
        <v>0</v>
      </c>
      <c r="C5" s="7">
        <v>4.4800000000000006E-2</v>
      </c>
      <c r="D5" s="3" t="str">
        <f>VLOOKUP(B5,Data!$B$5:$C$161,2,1)</f>
        <v>Aaa</v>
      </c>
      <c r="E5" s="8">
        <f>VLOOKUP(D5,Data!$E$4:$F$25,2,1)/10000</f>
        <v>0</v>
      </c>
      <c r="F5" s="8">
        <f>VLOOKUP(B5,Data!$H$4:$J$93,3,1)</f>
        <v>0</v>
      </c>
      <c r="G5" s="8">
        <f>C5-E5</f>
        <v>4.4800000000000006E-2</v>
      </c>
      <c r="H5" s="8">
        <f>C5-F5</f>
        <v>4.4800000000000006E-2</v>
      </c>
      <c r="I5" s="1"/>
    </row>
    <row r="6" spans="2:9" x14ac:dyDescent="0.3">
      <c r="B6" t="s">
        <v>1</v>
      </c>
      <c r="C6" s="7">
        <v>4.5092E-2</v>
      </c>
      <c r="D6" s="3" t="str">
        <f>VLOOKUP(B6,Data!$B$5:$C$161,2,1)</f>
        <v>Aa3</v>
      </c>
      <c r="E6" s="8">
        <f>VLOOKUP(D6,Data!$E$4:$F$25,2,1)/10000</f>
        <v>5.9366166625340932E-3</v>
      </c>
      <c r="F6" s="8">
        <f>VLOOKUP(B6,Data!$H$4:$J$93,3,1)</f>
        <v>0</v>
      </c>
      <c r="G6" s="8">
        <f t="shared" ref="G6:G25" si="0">C6-E6</f>
        <v>3.9155383337465904E-2</v>
      </c>
      <c r="H6" s="8">
        <f t="shared" ref="H6:H25" si="1">C6-F6</f>
        <v>4.5092E-2</v>
      </c>
      <c r="I6" s="1"/>
    </row>
    <row r="7" spans="2:9" x14ac:dyDescent="0.3">
      <c r="B7" t="s">
        <v>2</v>
      </c>
      <c r="C7" s="7">
        <v>1.3563E-2</v>
      </c>
      <c r="D7" s="3" t="str">
        <f>VLOOKUP(B7,Data!$B$5:$C$161,2,1)</f>
        <v>A1</v>
      </c>
      <c r="E7" s="8">
        <f>VLOOKUP(D7,Data!$E$4:$F$25,2,1)/10000</f>
        <v>6.9842548970989338E-3</v>
      </c>
      <c r="F7" s="8">
        <f>VLOOKUP(B7,Data!$H$4:$J$93,3,1)</f>
        <v>0</v>
      </c>
      <c r="G7" s="8">
        <f t="shared" si="0"/>
        <v>6.5787451029010666E-3</v>
      </c>
      <c r="H7" s="8">
        <f t="shared" si="1"/>
        <v>1.3563E-2</v>
      </c>
      <c r="I7" s="1"/>
    </row>
    <row r="8" spans="2:9" x14ac:dyDescent="0.3">
      <c r="B8" t="s">
        <v>3</v>
      </c>
      <c r="C8" s="7">
        <v>4.4320000000000005E-2</v>
      </c>
      <c r="D8" s="3" t="str">
        <f>VLOOKUP(B8,Data!$B$5:$C$161,2,1)</f>
        <v>Aaa</v>
      </c>
      <c r="E8" s="8">
        <f>VLOOKUP(D8,Data!$E$4:$F$25,2,1)/10000</f>
        <v>0</v>
      </c>
      <c r="F8" s="8">
        <f>VLOOKUP(B8,Data!$H$4:$J$93,3,1)</f>
        <v>0</v>
      </c>
      <c r="G8" s="8">
        <f t="shared" si="0"/>
        <v>4.4320000000000005E-2</v>
      </c>
      <c r="H8" s="8">
        <f t="shared" si="1"/>
        <v>4.4320000000000005E-2</v>
      </c>
      <c r="I8" s="1"/>
    </row>
    <row r="9" spans="2:9" x14ac:dyDescent="0.3">
      <c r="B9" t="s">
        <v>4</v>
      </c>
      <c r="C9" s="7">
        <v>2.4230000000000002E-2</v>
      </c>
      <c r="D9" s="3" t="str">
        <f>VLOOKUP(B9,Data!$B$5:$C$161,2,1)</f>
        <v>Aaa</v>
      </c>
      <c r="E9" s="8">
        <f>VLOOKUP(D9,Data!$E$4:$F$25,2,1)/10000</f>
        <v>0</v>
      </c>
      <c r="F9" s="8">
        <f>VLOOKUP(B9,Data!$H$4:$J$93,3,1)</f>
        <v>0</v>
      </c>
      <c r="G9" s="8">
        <f t="shared" si="0"/>
        <v>2.4230000000000002E-2</v>
      </c>
      <c r="H9" s="8">
        <f t="shared" si="1"/>
        <v>2.4230000000000002E-2</v>
      </c>
      <c r="I9" s="1"/>
    </row>
    <row r="10" spans="2:9" x14ac:dyDescent="0.3">
      <c r="B10" t="s">
        <v>5</v>
      </c>
      <c r="C10" s="7">
        <v>0.14737999999999998</v>
      </c>
      <c r="D10" s="3" t="str">
        <f>VLOOKUP(B10,Data!$B$5:$C$161,2,1)</f>
        <v>Ba1</v>
      </c>
      <c r="E10" s="8">
        <f>VLOOKUP(D10,Data!$E$4:$F$25,2,1)/10000</f>
        <v>2.4794104884701216E-2</v>
      </c>
      <c r="F10" s="8">
        <f>VLOOKUP(B10,Data!$H$4:$J$93,3,1)</f>
        <v>2.8200000000000003E-2</v>
      </c>
      <c r="G10" s="8">
        <f t="shared" si="0"/>
        <v>0.12258589511529877</v>
      </c>
      <c r="H10" s="8">
        <f t="shared" si="1"/>
        <v>0.11917999999999998</v>
      </c>
      <c r="I10" s="1"/>
    </row>
    <row r="11" spans="2:9" x14ac:dyDescent="0.3">
      <c r="B11" t="s">
        <v>6</v>
      </c>
      <c r="C11" s="7">
        <v>0.1593</v>
      </c>
      <c r="D11" s="3" t="str">
        <f>VLOOKUP(B11,Data!$B$5:$C$161,2,1)</f>
        <v>Baa3</v>
      </c>
      <c r="E11" s="8">
        <f>VLOOKUP(D11,Data!$E$4:$F$25,2,1)/10000</f>
        <v>2.1767594429291676E-2</v>
      </c>
      <c r="F11" s="8" t="str">
        <f>VLOOKUP(B11,Data!$H$4:$J$93,3,1)</f>
        <v>NA</v>
      </c>
      <c r="G11" s="8">
        <f t="shared" si="0"/>
        <v>0.13753240557070831</v>
      </c>
      <c r="H11" s="8">
        <f>C11</f>
        <v>0.1593</v>
      </c>
      <c r="I11" s="1"/>
    </row>
    <row r="12" spans="2:9" x14ac:dyDescent="0.3">
      <c r="B12" t="s">
        <v>7</v>
      </c>
      <c r="C12" s="7">
        <v>6.7580000000000001E-2</v>
      </c>
      <c r="D12" s="3" t="str">
        <f>VLOOKUP(B12,Data!$B$5:$C$161,2,1)</f>
        <v>Baa3</v>
      </c>
      <c r="E12" s="8">
        <f>VLOOKUP(D12,Data!$E$4:$F$25,2,1)/10000</f>
        <v>2.1767594429291676E-2</v>
      </c>
      <c r="F12" s="8">
        <f>VLOOKUP(B12,Data!$H$4:$J$93,3,1)</f>
        <v>5.3999999999999994E-3</v>
      </c>
      <c r="G12" s="8">
        <f t="shared" si="0"/>
        <v>4.5812405570708328E-2</v>
      </c>
      <c r="H12" s="8">
        <f t="shared" si="1"/>
        <v>6.2179999999999999E-2</v>
      </c>
      <c r="I12" s="1"/>
    </row>
    <row r="13" spans="2:9" x14ac:dyDescent="0.3">
      <c r="B13" t="s">
        <v>8</v>
      </c>
      <c r="C13" s="7">
        <v>3.1035E-2</v>
      </c>
      <c r="D13" s="3" t="str">
        <f>VLOOKUP(B13,Data!$B$5:$C$161,2,1)</f>
        <v>Aaa</v>
      </c>
      <c r="E13" s="8">
        <f>VLOOKUP(D13,Data!$E$4:$F$25,2,1)/10000</f>
        <v>0</v>
      </c>
      <c r="F13" s="8">
        <f>VLOOKUP(B13,Data!$H$4:$J$93,3,1)</f>
        <v>0</v>
      </c>
      <c r="G13" s="8">
        <f t="shared" si="0"/>
        <v>3.1035E-2</v>
      </c>
      <c r="H13" s="8">
        <f t="shared" si="1"/>
        <v>3.1035E-2</v>
      </c>
      <c r="I13" s="1"/>
    </row>
    <row r="14" spans="2:9" x14ac:dyDescent="0.3">
      <c r="B14" t="s">
        <v>9</v>
      </c>
      <c r="C14" s="7">
        <v>3.5154999999999999E-2</v>
      </c>
      <c r="D14" s="3" t="str">
        <f>VLOOKUP(B14,Data!$B$5:$C$161,2,1)</f>
        <v>Baa3</v>
      </c>
      <c r="E14" s="8">
        <f>VLOOKUP(D14,Data!$E$4:$F$25,2,1)/10000</f>
        <v>2.1767594429291676E-2</v>
      </c>
      <c r="F14" s="8">
        <f>VLOOKUP(B14,Data!$H$4:$J$93,3,1)</f>
        <v>7.6999999999999994E-3</v>
      </c>
      <c r="G14" s="8">
        <f t="shared" si="0"/>
        <v>1.3387405570708322E-2</v>
      </c>
      <c r="H14" s="8">
        <f t="shared" si="1"/>
        <v>2.7455E-2</v>
      </c>
      <c r="I14" s="1"/>
    </row>
    <row r="15" spans="2:9" x14ac:dyDescent="0.3">
      <c r="B15" t="s">
        <v>10</v>
      </c>
      <c r="C15" s="7">
        <v>3.1219999999999998E-2</v>
      </c>
      <c r="D15" s="3" t="str">
        <f>VLOOKUP(B15,Data!$B$5:$C$161,2,1)</f>
        <v>Aa3</v>
      </c>
      <c r="E15" s="8">
        <f>VLOOKUP(D15,Data!$E$4:$F$25,2,1)/10000</f>
        <v>5.9366166625340932E-3</v>
      </c>
      <c r="F15" s="8">
        <f>VLOOKUP(B15,Data!$H$4:$J$93,3,1)</f>
        <v>2.7999999999999995E-3</v>
      </c>
      <c r="G15" s="8">
        <f t="shared" si="0"/>
        <v>2.5283383337465905E-2</v>
      </c>
      <c r="H15" s="8">
        <f t="shared" si="1"/>
        <v>2.8419999999999997E-2</v>
      </c>
      <c r="I15" s="1"/>
    </row>
    <row r="16" spans="2:9" x14ac:dyDescent="0.3">
      <c r="B16" t="s">
        <v>11</v>
      </c>
      <c r="C16" s="7">
        <v>0.10475</v>
      </c>
      <c r="D16" s="3" t="str">
        <f>VLOOKUP(B16,Data!$B$5:$C$161,2,1)</f>
        <v>Ba2</v>
      </c>
      <c r="E16" s="8">
        <f>VLOOKUP(D16,Data!$E$4:$F$25,2,1)/10000</f>
        <v>2.9799487560955448E-2</v>
      </c>
      <c r="F16" s="8">
        <f>VLOOKUP(B16,Data!$H$4:$J$93,3,1)</f>
        <v>2.5899999999999999E-2</v>
      </c>
      <c r="G16" s="8">
        <f t="shared" si="0"/>
        <v>7.4950512439044548E-2</v>
      </c>
      <c r="H16" s="8">
        <f t="shared" si="1"/>
        <v>7.8850000000000003E-2</v>
      </c>
      <c r="I16" s="1"/>
    </row>
    <row r="17" spans="2:9" x14ac:dyDescent="0.3">
      <c r="B17" t="s">
        <v>12</v>
      </c>
      <c r="C17" s="7">
        <v>4.4800000000000005E-3</v>
      </c>
      <c r="D17" s="3" t="str">
        <f>VLOOKUP(B17,Data!$B$5:$C$161,2,1)</f>
        <v>Aaa</v>
      </c>
      <c r="E17" s="8">
        <f>VLOOKUP(D17,Data!$E$4:$F$25,2,1)/10000</f>
        <v>0</v>
      </c>
      <c r="F17" s="8">
        <f>VLOOKUP(B17,Data!$H$4:$J$93,3,1)</f>
        <v>0</v>
      </c>
      <c r="G17" s="8">
        <f t="shared" si="0"/>
        <v>4.4800000000000005E-3</v>
      </c>
      <c r="H17" s="8">
        <f t="shared" si="1"/>
        <v>4.4800000000000005E-3</v>
      </c>
      <c r="I17" s="1"/>
    </row>
    <row r="18" spans="2:9" x14ac:dyDescent="0.3">
      <c r="B18" t="s">
        <v>13</v>
      </c>
      <c r="C18" s="7">
        <v>9.8460000000000006E-2</v>
      </c>
      <c r="D18" s="3" t="str">
        <f>VLOOKUP(B18,Data!$B$5:$C$161,2,1)</f>
        <v>Baa2</v>
      </c>
      <c r="E18" s="8">
        <f>VLOOKUP(D18,Data!$E$4:$F$25,2,1)/10000</f>
        <v>1.885748822216712E-2</v>
      </c>
      <c r="F18" s="8">
        <f>VLOOKUP(B18,Data!$H$4:$J$93,3,1)</f>
        <v>1.8100000000000002E-2</v>
      </c>
      <c r="G18" s="8">
        <f t="shared" si="0"/>
        <v>7.9602511777832882E-2</v>
      </c>
      <c r="H18" s="8">
        <f t="shared" si="1"/>
        <v>8.0360000000000001E-2</v>
      </c>
      <c r="I18" s="1"/>
    </row>
    <row r="19" spans="2:9" x14ac:dyDescent="0.3">
      <c r="B19" t="s">
        <v>14</v>
      </c>
      <c r="C19" s="7">
        <v>2.6089999999999999E-2</v>
      </c>
      <c r="D19" s="3" t="str">
        <f>VLOOKUP(B19,Data!$B$5:$C$161,2,1)</f>
        <v>Aaa</v>
      </c>
      <c r="E19" s="8">
        <f>VLOOKUP(D19,Data!$E$4:$F$25,2,1)/10000</f>
        <v>0</v>
      </c>
      <c r="F19" s="8">
        <f>VLOOKUP(B19,Data!$H$4:$J$93,3,1)</f>
        <v>0</v>
      </c>
      <c r="G19" s="8">
        <f t="shared" si="0"/>
        <v>2.6089999999999999E-2</v>
      </c>
      <c r="H19" s="8">
        <f t="shared" si="1"/>
        <v>2.6089999999999999E-2</v>
      </c>
      <c r="I19" s="1"/>
    </row>
    <row r="20" spans="2:9" x14ac:dyDescent="0.3">
      <c r="B20" t="s">
        <v>15</v>
      </c>
      <c r="C20" s="7">
        <v>4.6157000000000004E-2</v>
      </c>
      <c r="D20" s="3" t="str">
        <f>VLOOKUP(B20,Data!$B$5:$C$161,2,1)</f>
        <v>Aaa</v>
      </c>
      <c r="E20" s="8">
        <f>VLOOKUP(D20,Data!$E$4:$F$25,2,1)/10000</f>
        <v>0</v>
      </c>
      <c r="F20" s="8">
        <f>VLOOKUP(B20,Data!$H$4:$J$93,3,1)</f>
        <v>0</v>
      </c>
      <c r="G20" s="8">
        <f t="shared" si="0"/>
        <v>4.6157000000000004E-2</v>
      </c>
      <c r="H20" s="8">
        <f t="shared" si="1"/>
        <v>4.6157000000000004E-2</v>
      </c>
      <c r="I20" s="1"/>
    </row>
    <row r="21" spans="2:9" x14ac:dyDescent="0.3">
      <c r="B21" t="s">
        <v>16</v>
      </c>
      <c r="C21" s="7">
        <v>2.9425E-2</v>
      </c>
      <c r="D21" s="3" t="str">
        <f>VLOOKUP(B21,Data!$B$5:$C$161,2,1)</f>
        <v>A3</v>
      </c>
      <c r="E21" s="8">
        <f>VLOOKUP(D21,Data!$E$4:$F$25,2,1)/10000</f>
        <v>1.1873233325068186E-2</v>
      </c>
      <c r="F21" s="8">
        <f>VLOOKUP(B21,Data!$H$4:$J$93,3,1)</f>
        <v>1.6999999999999993E-3</v>
      </c>
      <c r="G21" s="8">
        <f t="shared" si="0"/>
        <v>1.7551766674931815E-2</v>
      </c>
      <c r="H21" s="8">
        <f t="shared" si="1"/>
        <v>2.7725E-2</v>
      </c>
      <c r="I21" s="1"/>
    </row>
    <row r="22" spans="2:9" x14ac:dyDescent="0.3">
      <c r="B22" t="s">
        <v>17</v>
      </c>
      <c r="C22" s="7">
        <v>2.8459999999999999E-2</v>
      </c>
      <c r="D22" s="3" t="str">
        <f>VLOOKUP(B22,Data!$B$5:$C$161,2,1)</f>
        <v>Ba2</v>
      </c>
      <c r="E22" s="8">
        <f>VLOOKUP(D22,Data!$E$4:$F$25,2,1)/10000</f>
        <v>2.9799487560955448E-2</v>
      </c>
      <c r="F22" s="8">
        <f>VLOOKUP(B22,Data!$H$4:$J$93,3,1)</f>
        <v>2.5899999999999999E-2</v>
      </c>
      <c r="G22" s="8">
        <f t="shared" si="0"/>
        <v>-1.3394875609554491E-3</v>
      </c>
      <c r="H22" s="8">
        <f t="shared" si="1"/>
        <v>2.5599999999999998E-3</v>
      </c>
      <c r="I22" s="1"/>
    </row>
    <row r="23" spans="2:9" x14ac:dyDescent="0.3">
      <c r="B23" t="s">
        <v>18</v>
      </c>
      <c r="C23" s="7">
        <v>3.0994999999999998E-2</v>
      </c>
      <c r="D23" s="3" t="str">
        <f>VLOOKUP(B23,Data!$B$5:$C$161,2,1)</f>
        <v>Baa1</v>
      </c>
      <c r="E23" s="8">
        <f>VLOOKUP(D23,Data!$E$4:$F$25,2,1)/10000</f>
        <v>1.5830977766757577E-2</v>
      </c>
      <c r="F23" s="8">
        <f>VLOOKUP(B23,Data!$H$4:$J$93,3,1)</f>
        <v>2.5999999999999999E-3</v>
      </c>
      <c r="G23" s="8">
        <f t="shared" si="0"/>
        <v>1.5164022233242421E-2</v>
      </c>
      <c r="H23" s="8">
        <f t="shared" si="1"/>
        <v>2.8394999999999997E-2</v>
      </c>
      <c r="I23" s="1"/>
    </row>
    <row r="24" spans="2:9" x14ac:dyDescent="0.3">
      <c r="B24" t="s">
        <v>19</v>
      </c>
      <c r="C24" s="7">
        <v>3.3159999999999995E-2</v>
      </c>
      <c r="D24" s="3" t="str">
        <f>VLOOKUP(B24,Data!$B$5:$C$161,2,1)</f>
        <v>Ba1</v>
      </c>
      <c r="E24" s="8">
        <f>VLOOKUP(D24,Data!$E$4:$F$25,2,1)/10000</f>
        <v>2.4794104884701216E-2</v>
      </c>
      <c r="F24" s="8">
        <f>VLOOKUP(B24,Data!$H$4:$J$93,3,1)</f>
        <v>7.6E-3</v>
      </c>
      <c r="G24" s="8">
        <f t="shared" si="0"/>
        <v>8.3658951152987791E-3</v>
      </c>
      <c r="H24" s="8">
        <f t="shared" si="1"/>
        <v>2.5559999999999996E-2</v>
      </c>
      <c r="I24" s="1"/>
    </row>
    <row r="25" spans="2:9" x14ac:dyDescent="0.3">
      <c r="B25" t="s">
        <v>20</v>
      </c>
      <c r="C25" s="7">
        <v>0.26300000000000001</v>
      </c>
      <c r="D25" s="3" t="str">
        <f>VLOOKUP(B25,Data!$B$5:$C$161,2,1)</f>
        <v>B1</v>
      </c>
      <c r="E25" s="8">
        <f>VLOOKUP(D25,Data!$E$4:$F$25,2,1)/10000</f>
        <v>4.4582827093148182E-2</v>
      </c>
      <c r="F25" s="8">
        <f>VLOOKUP(B25,Data!$H$4:$J$93,3,1)</f>
        <v>3.2100000000000004E-2</v>
      </c>
      <c r="G25" s="8">
        <f t="shared" si="0"/>
        <v>0.21841717290685184</v>
      </c>
      <c r="H25" s="8">
        <f t="shared" si="1"/>
        <v>0.23089999999999999</v>
      </c>
      <c r="I25" s="1"/>
    </row>
    <row r="26" spans="2:9" x14ac:dyDescent="0.3">
      <c r="E26" s="8"/>
      <c r="F26" s="8"/>
    </row>
    <row r="27" spans="2:9" ht="15.6" x14ac:dyDescent="0.3">
      <c r="B27" s="17" t="s">
        <v>21</v>
      </c>
      <c r="C27" s="17" t="s">
        <v>200</v>
      </c>
      <c r="D27" s="18" t="s">
        <v>58</v>
      </c>
      <c r="E27" s="17" t="s">
        <v>191</v>
      </c>
      <c r="F27" s="17" t="s">
        <v>196</v>
      </c>
      <c r="G27" s="17" t="s">
        <v>197</v>
      </c>
      <c r="H27" s="17" t="s">
        <v>198</v>
      </c>
    </row>
    <row r="28" spans="2:9" x14ac:dyDescent="0.3">
      <c r="B28" t="s">
        <v>1</v>
      </c>
      <c r="C28" s="7">
        <v>4.5092E-2</v>
      </c>
      <c r="D28" s="3" t="str">
        <f>VLOOKUP(B28,Data!$B$5:$C$161,2,1)</f>
        <v>Aa3</v>
      </c>
      <c r="E28" s="8">
        <f>VLOOKUP(D28,Data!$E$4:$F$25,2,1)/10000</f>
        <v>5.9366166625340932E-3</v>
      </c>
      <c r="F28" s="8">
        <f>VLOOKUP(B28,Data!$H$4:$J$93,3,1)</f>
        <v>0</v>
      </c>
      <c r="G28" s="8">
        <f t="shared" ref="G28:G89" si="2">C28-E28</f>
        <v>3.9155383337465904E-2</v>
      </c>
      <c r="H28" s="8">
        <f t="shared" ref="H28:H89" si="3">C28-F28</f>
        <v>4.5092E-2</v>
      </c>
      <c r="I28" s="1"/>
    </row>
    <row r="29" spans="2:9" x14ac:dyDescent="0.3">
      <c r="B29" t="s">
        <v>4</v>
      </c>
      <c r="C29" s="7">
        <v>1.3563E-2</v>
      </c>
      <c r="D29" s="3" t="str">
        <f>VLOOKUP(B29,Data!$B$5:$C$161,2,1)</f>
        <v>Aaa</v>
      </c>
      <c r="E29" s="8">
        <f>VLOOKUP(D29,Data!$E$4:$F$25,2,1)/10000</f>
        <v>0</v>
      </c>
      <c r="F29" s="8">
        <f>VLOOKUP(B29,Data!$H$4:$J$93,3,1)</f>
        <v>0</v>
      </c>
      <c r="G29" s="8">
        <f t="shared" si="2"/>
        <v>1.3563E-2</v>
      </c>
      <c r="H29" s="8">
        <f t="shared" si="3"/>
        <v>1.3563E-2</v>
      </c>
      <c r="I29" s="1"/>
    </row>
    <row r="30" spans="2:9" x14ac:dyDescent="0.3">
      <c r="B30" t="s">
        <v>6</v>
      </c>
      <c r="C30" s="7">
        <v>4.4320000000000005E-2</v>
      </c>
      <c r="D30" s="3" t="str">
        <f>VLOOKUP(B30,Data!$B$5:$C$161,2,1)</f>
        <v>Baa3</v>
      </c>
      <c r="E30" s="8">
        <f>VLOOKUP(D30,Data!$E$4:$F$25,2,1)/10000</f>
        <v>2.1767594429291676E-2</v>
      </c>
      <c r="F30" s="8" t="str">
        <f>VLOOKUP(B30,Data!$H$4:$J$93,3,1)</f>
        <v>NA</v>
      </c>
      <c r="G30" s="8">
        <f t="shared" si="2"/>
        <v>2.2552405570708329E-2</v>
      </c>
      <c r="H30" s="8">
        <f>C30</f>
        <v>4.4320000000000005E-2</v>
      </c>
      <c r="I30" s="1"/>
    </row>
    <row r="31" spans="2:9" x14ac:dyDescent="0.3">
      <c r="B31" t="s">
        <v>9</v>
      </c>
      <c r="C31" s="7">
        <v>2.4230000000000002E-2</v>
      </c>
      <c r="D31" s="3" t="str">
        <f>VLOOKUP(B31,Data!$B$5:$C$161,2,1)</f>
        <v>Baa3</v>
      </c>
      <c r="E31" s="8">
        <f>VLOOKUP(D31,Data!$E$4:$F$25,2,1)/10000</f>
        <v>2.1767594429291676E-2</v>
      </c>
      <c r="F31" s="8">
        <f>VLOOKUP(B31,Data!$H$4:$J$93,3,1)</f>
        <v>7.6999999999999994E-3</v>
      </c>
      <c r="G31" s="8">
        <f t="shared" si="2"/>
        <v>2.4624055707083252E-3</v>
      </c>
      <c r="H31" s="8">
        <f t="shared" si="3"/>
        <v>1.6530000000000003E-2</v>
      </c>
      <c r="I31" s="1"/>
    </row>
    <row r="32" spans="2:9" x14ac:dyDescent="0.3">
      <c r="B32" t="s">
        <v>10</v>
      </c>
      <c r="C32" s="7">
        <v>0.14737999999999998</v>
      </c>
      <c r="D32" s="3" t="str">
        <f>VLOOKUP(B32,Data!$B$5:$C$161,2,1)</f>
        <v>Aa3</v>
      </c>
      <c r="E32" s="8">
        <f>VLOOKUP(D32,Data!$E$4:$F$25,2,1)/10000</f>
        <v>5.9366166625340932E-3</v>
      </c>
      <c r="F32" s="8">
        <f>VLOOKUP(B32,Data!$H$4:$J$93,3,1)</f>
        <v>2.7999999999999995E-3</v>
      </c>
      <c r="G32" s="8">
        <f t="shared" si="2"/>
        <v>0.14144338333746589</v>
      </c>
      <c r="H32" s="8">
        <f t="shared" si="3"/>
        <v>0.14457999999999999</v>
      </c>
      <c r="I32" s="1"/>
    </row>
    <row r="33" spans="2:9" x14ac:dyDescent="0.3">
      <c r="B33" t="s">
        <v>12</v>
      </c>
      <c r="C33" s="7">
        <v>0.1593</v>
      </c>
      <c r="D33" s="3" t="str">
        <f>VLOOKUP(B33,Data!$B$5:$C$161,2,1)</f>
        <v>Aaa</v>
      </c>
      <c r="E33" s="8">
        <f>VLOOKUP(D33,Data!$E$4:$F$25,2,1)/10000</f>
        <v>0</v>
      </c>
      <c r="F33" s="8">
        <f>VLOOKUP(B33,Data!$H$4:$J$93,3,1)</f>
        <v>0</v>
      </c>
      <c r="G33" s="8">
        <f t="shared" si="2"/>
        <v>0.1593</v>
      </c>
      <c r="H33" s="8">
        <f t="shared" si="3"/>
        <v>0.1593</v>
      </c>
      <c r="I33" s="1"/>
    </row>
    <row r="34" spans="2:9" x14ac:dyDescent="0.3">
      <c r="B34" t="s">
        <v>20</v>
      </c>
      <c r="C34" s="7">
        <v>6.7580000000000001E-2</v>
      </c>
      <c r="D34" s="3" t="str">
        <f>VLOOKUP(B34,Data!$B$5:$C$161,2,1)</f>
        <v>B1</v>
      </c>
      <c r="E34" s="8">
        <f>VLOOKUP(D34,Data!$E$4:$F$25,2,1)/10000</f>
        <v>4.4582827093148182E-2</v>
      </c>
      <c r="F34" s="8">
        <f>VLOOKUP(B34,Data!$H$4:$J$93,3,1)</f>
        <v>3.2100000000000004E-2</v>
      </c>
      <c r="G34" s="8">
        <f t="shared" si="2"/>
        <v>2.2997172906851819E-2</v>
      </c>
      <c r="H34" s="8">
        <f t="shared" si="3"/>
        <v>3.5479999999999998E-2</v>
      </c>
      <c r="I34" s="1"/>
    </row>
    <row r="35" spans="2:9" x14ac:dyDescent="0.3">
      <c r="B35" t="s">
        <v>22</v>
      </c>
      <c r="C35" s="7">
        <v>3.1035E-2</v>
      </c>
      <c r="D35" s="3" t="str">
        <f>VLOOKUP(B35,Data!$B$5:$C$161,2,1)</f>
        <v>Aa1</v>
      </c>
      <c r="E35" s="8">
        <f>VLOOKUP(D35,Data!$E$4:$F$25,2,1)/10000</f>
        <v>3.9577444416893943E-3</v>
      </c>
      <c r="F35" s="8">
        <f>VLOOKUP(B35,Data!$H$4:$J$93,3,1)</f>
        <v>0</v>
      </c>
      <c r="G35" s="8">
        <f t="shared" si="2"/>
        <v>2.7077255558310608E-2</v>
      </c>
      <c r="H35" s="8">
        <f t="shared" si="3"/>
        <v>3.1035E-2</v>
      </c>
      <c r="I35" s="1"/>
    </row>
    <row r="36" spans="2:9" x14ac:dyDescent="0.3">
      <c r="B36" t="s">
        <v>23</v>
      </c>
      <c r="C36" s="7">
        <v>3.5154999999999999E-2</v>
      </c>
      <c r="D36" s="3" t="str">
        <f>VLOOKUP(B36,Data!$B$5:$C$161,2,1)</f>
        <v>A2</v>
      </c>
      <c r="E36" s="8">
        <f>VLOOKUP(D36,Data!$E$4:$F$25,2,1)/10000</f>
        <v>8.3811058765187203E-3</v>
      </c>
      <c r="F36" s="8">
        <f>VLOOKUP(B36,Data!$H$4:$J$93,3,1)</f>
        <v>5.4999999999999988E-3</v>
      </c>
      <c r="G36" s="8">
        <f t="shared" si="2"/>
        <v>2.677389412348128E-2</v>
      </c>
      <c r="H36" s="8">
        <f t="shared" si="3"/>
        <v>2.9655000000000001E-2</v>
      </c>
      <c r="I36" s="1"/>
    </row>
    <row r="37" spans="2:9" x14ac:dyDescent="0.3">
      <c r="B37" t="s">
        <v>14</v>
      </c>
      <c r="C37" s="7">
        <v>3.1219999999999998E-2</v>
      </c>
      <c r="D37" s="3" t="str">
        <f>VLOOKUP(B37,Data!$B$5:$C$161,2,1)</f>
        <v>Aaa</v>
      </c>
      <c r="E37" s="8">
        <f>VLOOKUP(D37,Data!$E$4:$F$25,2,1)/10000</f>
        <v>0</v>
      </c>
      <c r="F37" s="8">
        <f>VLOOKUP(B37,Data!$H$4:$J$93,3,1)</f>
        <v>0</v>
      </c>
      <c r="G37" s="8">
        <f t="shared" si="2"/>
        <v>3.1219999999999998E-2</v>
      </c>
      <c r="H37" s="8">
        <f t="shared" si="3"/>
        <v>3.1219999999999998E-2</v>
      </c>
      <c r="I37" s="1"/>
    </row>
    <row r="38" spans="2:9" x14ac:dyDescent="0.3">
      <c r="B38" t="s">
        <v>24</v>
      </c>
      <c r="C38" s="7">
        <v>0.10475</v>
      </c>
      <c r="D38" s="3" t="str">
        <f>VLOOKUP(B38,Data!$B$5:$C$161,2,1)</f>
        <v>Aaa</v>
      </c>
      <c r="E38" s="8">
        <f>VLOOKUP(D38,Data!$E$4:$F$25,2,1)/10000</f>
        <v>0</v>
      </c>
      <c r="F38" s="8">
        <f>VLOOKUP(B38,Data!$H$4:$J$93,3,1)</f>
        <v>0</v>
      </c>
      <c r="G38" s="8">
        <f t="shared" si="2"/>
        <v>0.10475</v>
      </c>
      <c r="H38" s="8">
        <f t="shared" si="3"/>
        <v>0.10475</v>
      </c>
      <c r="I38" s="1"/>
    </row>
    <row r="39" spans="2:9" x14ac:dyDescent="0.3">
      <c r="B39" t="s">
        <v>25</v>
      </c>
      <c r="C39" s="7">
        <v>4.4800000000000005E-3</v>
      </c>
      <c r="D39" s="3" t="str">
        <f>VLOOKUP(B39,Data!$B$5:$C$161,2,1)</f>
        <v>A2</v>
      </c>
      <c r="E39" s="8">
        <f>VLOOKUP(D39,Data!$E$4:$F$25,2,1)/10000</f>
        <v>8.3811058765187203E-3</v>
      </c>
      <c r="F39" s="8">
        <f>VLOOKUP(B39,Data!$H$4:$J$93,3,1)</f>
        <v>6.4000000000000003E-3</v>
      </c>
      <c r="G39" s="8">
        <f t="shared" si="2"/>
        <v>-3.9011058765187198E-3</v>
      </c>
      <c r="H39" s="8">
        <f t="shared" si="3"/>
        <v>-1.9199999999999998E-3</v>
      </c>
      <c r="I39" s="1"/>
    </row>
    <row r="40" spans="2:9" x14ac:dyDescent="0.3">
      <c r="B40" t="s">
        <v>16</v>
      </c>
      <c r="C40" s="7">
        <v>9.8460000000000006E-2</v>
      </c>
      <c r="D40" s="3" t="str">
        <f>VLOOKUP(B40,Data!$B$5:$C$161,2,1)</f>
        <v>A3</v>
      </c>
      <c r="E40" s="8">
        <f>VLOOKUP(D40,Data!$E$4:$F$25,2,1)/10000</f>
        <v>1.1873233325068186E-2</v>
      </c>
      <c r="F40" s="8">
        <f>VLOOKUP(B40,Data!$H$4:$J$93,3,1)</f>
        <v>1.6999999999999993E-3</v>
      </c>
      <c r="G40" s="8">
        <f t="shared" si="2"/>
        <v>8.6586766674931814E-2</v>
      </c>
      <c r="H40" s="8">
        <f t="shared" si="3"/>
        <v>9.6760000000000013E-2</v>
      </c>
      <c r="I40" s="1"/>
    </row>
    <row r="41" spans="2:9" x14ac:dyDescent="0.3">
      <c r="B41" t="s">
        <v>26</v>
      </c>
      <c r="C41" s="7">
        <v>2.6089999999999999E-2</v>
      </c>
      <c r="D41" s="3" t="str">
        <f>VLOOKUP(B41,Data!$B$5:$C$161,2,1)</f>
        <v>Baa3</v>
      </c>
      <c r="E41" s="8">
        <f>VLOOKUP(D41,Data!$E$4:$F$25,2,1)/10000</f>
        <v>2.1767594429291676E-2</v>
      </c>
      <c r="F41" s="8">
        <f>VLOOKUP(B41,Data!$H$4:$J$93,3,1)</f>
        <v>1.9800000000000002E-2</v>
      </c>
      <c r="G41" s="8">
        <f t="shared" si="2"/>
        <v>4.3224055707083223E-3</v>
      </c>
      <c r="H41" s="8">
        <f t="shared" si="3"/>
        <v>6.289999999999997E-3</v>
      </c>
      <c r="I41" s="1"/>
    </row>
    <row r="42" spans="2:9" x14ac:dyDescent="0.3">
      <c r="B42" t="s">
        <v>27</v>
      </c>
      <c r="C42" s="7">
        <v>4.6157000000000004E-2</v>
      </c>
      <c r="D42" s="3" t="str">
        <f>VLOOKUP(B42,Data!$B$5:$C$161,2,1)</f>
        <v>A3</v>
      </c>
      <c r="E42" s="8">
        <f>VLOOKUP(D42,Data!$E$4:$F$25,2,1)/10000</f>
        <v>1.1873233325068186E-2</v>
      </c>
      <c r="F42" s="8">
        <f>VLOOKUP(B42,Data!$H$4:$J$93,3,1)</f>
        <v>1.3999999999999993E-3</v>
      </c>
      <c r="G42" s="8">
        <f t="shared" si="2"/>
        <v>3.4283766674931819E-2</v>
      </c>
      <c r="H42" s="8">
        <f t="shared" si="3"/>
        <v>4.4757000000000005E-2</v>
      </c>
      <c r="I42" s="1"/>
    </row>
    <row r="43" spans="2:9" x14ac:dyDescent="0.3">
      <c r="B43" t="s">
        <v>28</v>
      </c>
      <c r="C43" s="7">
        <v>2.9425E-2</v>
      </c>
      <c r="D43" s="3" t="str">
        <f>VLOOKUP(B43,Data!$B$5:$C$161,2,1)</f>
        <v>A3</v>
      </c>
      <c r="E43" s="8">
        <f>VLOOKUP(D43,Data!$E$4:$F$25,2,1)/10000</f>
        <v>1.1873233325068186E-2</v>
      </c>
      <c r="F43" s="8">
        <f>VLOOKUP(B43,Data!$H$4:$J$93,3,1)</f>
        <v>3.0999999999999995E-3</v>
      </c>
      <c r="G43" s="8">
        <f t="shared" si="2"/>
        <v>1.7551766674931815E-2</v>
      </c>
      <c r="H43" s="8">
        <f t="shared" si="3"/>
        <v>2.6325000000000001E-2</v>
      </c>
      <c r="I43" s="1"/>
    </row>
    <row r="44" spans="2:9" x14ac:dyDescent="0.3">
      <c r="B44" t="s">
        <v>18</v>
      </c>
      <c r="C44" s="7">
        <v>2.8459999999999999E-2</v>
      </c>
      <c r="D44" s="3" t="str">
        <f>VLOOKUP(B44,Data!$B$5:$C$161,2,1)</f>
        <v>Baa1</v>
      </c>
      <c r="E44" s="8">
        <f>VLOOKUP(D44,Data!$E$4:$F$25,2,1)/10000</f>
        <v>1.5830977766757577E-2</v>
      </c>
      <c r="F44" s="8">
        <f>VLOOKUP(B44,Data!$H$4:$J$93,3,1)</f>
        <v>2.5999999999999999E-3</v>
      </c>
      <c r="G44" s="8">
        <f t="shared" si="2"/>
        <v>1.2629022233242422E-2</v>
      </c>
      <c r="H44" s="8">
        <f t="shared" si="3"/>
        <v>2.5860000000000001E-2</v>
      </c>
      <c r="I44" s="1"/>
    </row>
    <row r="45" spans="2:9" x14ac:dyDescent="0.3">
      <c r="B45" t="s">
        <v>29</v>
      </c>
      <c r="C45" s="7">
        <v>3.0994999999999998E-2</v>
      </c>
      <c r="D45" s="3" t="str">
        <f>VLOOKUP(B45,Data!$B$5:$C$161,2,1)</f>
        <v>Aaa</v>
      </c>
      <c r="E45" s="8">
        <f>VLOOKUP(D45,Data!$E$4:$F$25,2,1)/10000</f>
        <v>0</v>
      </c>
      <c r="F45" s="8">
        <f>VLOOKUP(B45,Data!$H$4:$J$93,3,1)</f>
        <v>0</v>
      </c>
      <c r="G45" s="8">
        <f t="shared" si="2"/>
        <v>3.0994999999999998E-2</v>
      </c>
      <c r="H45" s="8">
        <f t="shared" si="3"/>
        <v>3.0994999999999998E-2</v>
      </c>
      <c r="I45" s="1"/>
    </row>
    <row r="46" spans="2:9" x14ac:dyDescent="0.3">
      <c r="B46" t="s">
        <v>19</v>
      </c>
      <c r="C46" s="7">
        <v>3.3159999999999995E-2</v>
      </c>
      <c r="D46" s="3" t="str">
        <f>VLOOKUP(B46,Data!$B$5:$C$161,2,1)</f>
        <v>Ba1</v>
      </c>
      <c r="E46" s="8">
        <f>VLOOKUP(D46,Data!$E$4:$F$25,2,1)/10000</f>
        <v>2.4794104884701216E-2</v>
      </c>
      <c r="F46" s="8">
        <f>VLOOKUP(B46,Data!$H$4:$J$93,3,1)</f>
        <v>7.6E-3</v>
      </c>
      <c r="G46" s="8">
        <f t="shared" si="2"/>
        <v>8.3658951152987791E-3</v>
      </c>
      <c r="H46" s="8">
        <f t="shared" si="3"/>
        <v>2.5559999999999996E-2</v>
      </c>
      <c r="I46" s="1"/>
    </row>
    <row r="47" spans="2:9" x14ac:dyDescent="0.3">
      <c r="B47" t="s">
        <v>30</v>
      </c>
      <c r="C47" s="7">
        <v>0.26300000000000001</v>
      </c>
      <c r="D47" s="3" t="str">
        <f>VLOOKUP(B47,Data!$B$5:$C$161,2,1)</f>
        <v>Baa2</v>
      </c>
      <c r="E47" s="8">
        <f>VLOOKUP(D47,Data!$E$4:$F$25,2,1)/10000</f>
        <v>1.885748822216712E-2</v>
      </c>
      <c r="F47" s="8">
        <f>VLOOKUP(B47,Data!$H$4:$J$93,3,1)</f>
        <v>1.38E-2</v>
      </c>
      <c r="G47" s="8">
        <f t="shared" si="2"/>
        <v>0.24414251177783289</v>
      </c>
      <c r="H47" s="8">
        <f t="shared" si="3"/>
        <v>0.2492</v>
      </c>
      <c r="I47" s="1"/>
    </row>
    <row r="48" spans="2:9" x14ac:dyDescent="0.3">
      <c r="B48" t="s">
        <v>31</v>
      </c>
      <c r="C48" s="7">
        <v>6.8080000000000002E-2</v>
      </c>
      <c r="D48" s="3" t="str">
        <f>VLOOKUP(B48,Data!$B$5:$C$161,2,1)</f>
        <v>A1</v>
      </c>
      <c r="E48" s="8">
        <f>VLOOKUP(D48,Data!$E$4:$F$25,2,1)/10000</f>
        <v>6.9842548970989338E-3</v>
      </c>
      <c r="F48" s="8">
        <f>VLOOKUP(B48,Data!$H$4:$J$93,3,1)</f>
        <v>0</v>
      </c>
      <c r="G48" s="8">
        <f t="shared" si="2"/>
        <v>6.109574510290107E-2</v>
      </c>
      <c r="H48" s="8">
        <f t="shared" si="3"/>
        <v>6.8080000000000002E-2</v>
      </c>
      <c r="I48" s="1"/>
    </row>
    <row r="49" spans="2:9" x14ac:dyDescent="0.3">
      <c r="B49" t="s">
        <v>32</v>
      </c>
      <c r="C49" s="7">
        <v>2.7300000000000001E-2</v>
      </c>
      <c r="D49" s="3" t="str">
        <f>VLOOKUP(B49,Data!$B$5:$C$161,2,1)</f>
        <v>Aa3</v>
      </c>
      <c r="E49" s="8">
        <f>VLOOKUP(D49,Data!$E$4:$F$25,2,1)/10000</f>
        <v>5.9366166625340932E-3</v>
      </c>
      <c r="F49" s="8">
        <f>VLOOKUP(B49,Data!$H$4:$J$93,3,1)</f>
        <v>0</v>
      </c>
      <c r="G49" s="8">
        <f t="shared" si="2"/>
        <v>2.1363383337465909E-2</v>
      </c>
      <c r="H49" s="8">
        <f t="shared" si="3"/>
        <v>2.7300000000000001E-2</v>
      </c>
      <c r="I49" s="1"/>
    </row>
    <row r="50" spans="2:9" x14ac:dyDescent="0.3">
      <c r="B50" t="s">
        <v>33</v>
      </c>
      <c r="C50" s="7">
        <v>2.8380000000000002E-2</v>
      </c>
      <c r="D50" s="3" t="str">
        <f>VLOOKUP(B50,Data!$B$5:$C$161,2,1)</f>
        <v>Aa1</v>
      </c>
      <c r="E50" s="8">
        <f>VLOOKUP(D50,Data!$E$4:$F$25,2,1)/10000</f>
        <v>3.9577444416893943E-3</v>
      </c>
      <c r="F50" s="8">
        <f>VLOOKUP(B50,Data!$H$4:$J$93,3,1)</f>
        <v>0</v>
      </c>
      <c r="G50" s="8">
        <f t="shared" si="2"/>
        <v>2.442225555831061E-2</v>
      </c>
      <c r="H50" s="8">
        <f t="shared" si="3"/>
        <v>2.8380000000000002E-2</v>
      </c>
      <c r="I50" s="1"/>
    </row>
    <row r="51" spans="2:9" x14ac:dyDescent="0.3">
      <c r="B51" t="s">
        <v>34</v>
      </c>
      <c r="C51" s="7">
        <v>2.9905000000000001E-2</v>
      </c>
      <c r="D51" s="3" t="str">
        <f>VLOOKUP(B51,Data!$B$5:$C$161,2,1)</f>
        <v>Aa3</v>
      </c>
      <c r="E51" s="8">
        <f>VLOOKUP(D51,Data!$E$4:$F$25,2,1)/10000</f>
        <v>5.9366166625340932E-3</v>
      </c>
      <c r="F51" s="8">
        <f>VLOOKUP(B51,Data!$H$4:$J$93,3,1)</f>
        <v>1.9999999999999966E-4</v>
      </c>
      <c r="G51" s="8">
        <f t="shared" si="2"/>
        <v>2.3968383337465909E-2</v>
      </c>
      <c r="H51" s="8">
        <f t="shared" si="3"/>
        <v>2.9705000000000002E-2</v>
      </c>
      <c r="I51" s="1"/>
    </row>
    <row r="52" spans="2:9" x14ac:dyDescent="0.3">
      <c r="B52" t="s">
        <v>35</v>
      </c>
      <c r="C52" s="7">
        <v>3.1210000000000002E-2</v>
      </c>
      <c r="D52" s="3" t="str">
        <f>VLOOKUP(B52,Data!$B$5:$C$161,2,1)</f>
        <v>A3</v>
      </c>
      <c r="E52" s="8">
        <f>VLOOKUP(D52,Data!$E$4:$F$25,2,1)/10000</f>
        <v>1.1873233325068186E-2</v>
      </c>
      <c r="F52" s="8">
        <f>VLOOKUP(B52,Data!$H$4:$J$93,3,1)</f>
        <v>8.5000000000000006E-3</v>
      </c>
      <c r="G52" s="8">
        <f t="shared" si="2"/>
        <v>1.9336766674931817E-2</v>
      </c>
      <c r="H52" s="8">
        <f t="shared" si="3"/>
        <v>2.2710000000000001E-2</v>
      </c>
      <c r="I52" s="1"/>
    </row>
    <row r="53" spans="2:9" x14ac:dyDescent="0.3">
      <c r="B53" t="s">
        <v>36</v>
      </c>
      <c r="C53" s="7">
        <v>3.9300000000000002E-2</v>
      </c>
      <c r="D53" s="3" t="str">
        <f>VLOOKUP(B53,Data!$B$5:$C$161,2,1)</f>
        <v>Aa3</v>
      </c>
      <c r="E53" s="8">
        <f>VLOOKUP(D53,Data!$E$4:$F$25,2,1)/10000</f>
        <v>5.9366166625340932E-3</v>
      </c>
      <c r="F53" s="8">
        <f>VLOOKUP(B53,Data!$H$4:$J$93,3,1)</f>
        <v>8.9999999999999976E-4</v>
      </c>
      <c r="G53" s="8">
        <f t="shared" si="2"/>
        <v>3.3363383337465906E-2</v>
      </c>
      <c r="H53" s="8">
        <f t="shared" si="3"/>
        <v>3.8400000000000004E-2</v>
      </c>
      <c r="I53" s="1"/>
    </row>
    <row r="54" spans="2:9" x14ac:dyDescent="0.3">
      <c r="B54" t="s">
        <v>37</v>
      </c>
      <c r="C54" s="7">
        <v>2.1502E-2</v>
      </c>
      <c r="D54" s="3" t="str">
        <f>VLOOKUP(B54,Data!$B$5:$C$161,2,1)</f>
        <v>Aaa</v>
      </c>
      <c r="E54" s="8">
        <f>VLOOKUP(D54,Data!$E$4:$F$25,2,1)/10000</f>
        <v>0</v>
      </c>
      <c r="F54" s="8">
        <f>VLOOKUP(B54,Data!$H$4:$J$93,3,1)</f>
        <v>0</v>
      </c>
      <c r="G54" s="8">
        <f t="shared" si="2"/>
        <v>2.1502E-2</v>
      </c>
      <c r="H54" s="8">
        <f t="shared" si="3"/>
        <v>2.1502E-2</v>
      </c>
      <c r="I54" s="1"/>
    </row>
    <row r="55" spans="2:9" x14ac:dyDescent="0.3">
      <c r="B55" t="s">
        <v>38</v>
      </c>
      <c r="C55" s="7">
        <v>2.9399999999999999E-2</v>
      </c>
      <c r="D55" s="3" t="str">
        <f>VLOOKUP(B55,Data!$B$5:$C$161,2,1)</f>
        <v>Caa2</v>
      </c>
      <c r="E55" s="8">
        <f>VLOOKUP(D55,Data!$E$4:$F$25,2,1)/10000</f>
        <v>8.9165654186296364E-2</v>
      </c>
      <c r="F55" s="8">
        <f>VLOOKUP(B55,Data!$H$4:$J$93,3,1)</f>
        <v>0.3256</v>
      </c>
      <c r="G55" s="8">
        <f t="shared" si="2"/>
        <v>-5.9765654186296369E-2</v>
      </c>
      <c r="H55" s="8">
        <f t="shared" si="3"/>
        <v>-0.29620000000000002</v>
      </c>
      <c r="I55" s="1"/>
    </row>
    <row r="56" spans="2:9" x14ac:dyDescent="0.3">
      <c r="C56" s="7"/>
      <c r="E56" s="8"/>
      <c r="F56" s="8"/>
      <c r="G56" s="8"/>
      <c r="H56" s="8"/>
    </row>
    <row r="57" spans="2:9" ht="15.6" x14ac:dyDescent="0.3">
      <c r="B57" s="17" t="s">
        <v>39</v>
      </c>
      <c r="C57" s="17" t="s">
        <v>200</v>
      </c>
      <c r="D57" s="18" t="s">
        <v>58</v>
      </c>
      <c r="E57" s="17" t="s">
        <v>191</v>
      </c>
      <c r="F57" s="17" t="s">
        <v>196</v>
      </c>
      <c r="G57" s="17" t="s">
        <v>197</v>
      </c>
      <c r="H57" s="17" t="s">
        <v>198</v>
      </c>
    </row>
    <row r="58" spans="2:9" x14ac:dyDescent="0.3">
      <c r="B58" t="s">
        <v>0</v>
      </c>
      <c r="C58" s="7">
        <v>4.4800000000000006E-2</v>
      </c>
      <c r="D58" s="3" t="str">
        <f>VLOOKUP(B58,Data!$B$5:$C$161,2,1)</f>
        <v>Aaa</v>
      </c>
      <c r="E58" s="8">
        <f>VLOOKUP(D58,Data!$E$4:$F$25,2,1)/10000</f>
        <v>0</v>
      </c>
      <c r="F58" s="8">
        <f>VLOOKUP(B58,Data!$H$4:$J$93,3,1)</f>
        <v>0</v>
      </c>
      <c r="G58" s="8">
        <f t="shared" si="2"/>
        <v>4.4800000000000006E-2</v>
      </c>
      <c r="H58" s="8">
        <f t="shared" si="3"/>
        <v>4.4800000000000006E-2</v>
      </c>
      <c r="I58" s="1"/>
    </row>
    <row r="59" spans="2:9" x14ac:dyDescent="0.3">
      <c r="B59" t="s">
        <v>5</v>
      </c>
      <c r="C59" s="7">
        <v>0.14737999999999998</v>
      </c>
      <c r="D59" s="3" t="str">
        <f>VLOOKUP(B59,Data!$B$5:$C$161,2,1)</f>
        <v>Ba1</v>
      </c>
      <c r="E59" s="8">
        <f>VLOOKUP(D59,Data!$E$4:$F$25,2,1)/10000</f>
        <v>2.4794104884701216E-2</v>
      </c>
      <c r="F59" s="8">
        <f>VLOOKUP(B59,Data!$H$4:$J$93,3,1)</f>
        <v>2.8200000000000003E-2</v>
      </c>
      <c r="G59" s="8">
        <f t="shared" si="2"/>
        <v>0.12258589511529877</v>
      </c>
      <c r="H59" s="8">
        <f t="shared" si="3"/>
        <v>0.11917999999999998</v>
      </c>
      <c r="I59" s="1"/>
    </row>
    <row r="60" spans="2:9" x14ac:dyDescent="0.3">
      <c r="B60" t="s">
        <v>8</v>
      </c>
      <c r="C60" s="7">
        <v>3.1035E-2</v>
      </c>
      <c r="D60" s="3" t="str">
        <f>VLOOKUP(B60,Data!$B$5:$C$161,2,1)</f>
        <v>Aaa</v>
      </c>
      <c r="E60" s="8">
        <f>VLOOKUP(D60,Data!$E$4:$F$25,2,1)/10000</f>
        <v>0</v>
      </c>
      <c r="F60" s="8">
        <f>VLOOKUP(B60,Data!$H$4:$J$93,3,1)</f>
        <v>0</v>
      </c>
      <c r="G60" s="8">
        <f t="shared" si="2"/>
        <v>3.1035E-2</v>
      </c>
      <c r="H60" s="8">
        <f t="shared" si="3"/>
        <v>3.1035E-2</v>
      </c>
      <c r="I60" s="1"/>
    </row>
    <row r="61" spans="2:9" x14ac:dyDescent="0.3">
      <c r="B61" t="s">
        <v>13</v>
      </c>
      <c r="C61" s="7">
        <v>9.8460000000000006E-2</v>
      </c>
      <c r="D61" s="3" t="str">
        <f>VLOOKUP(B61,Data!$B$5:$C$161,2,1)</f>
        <v>Baa2</v>
      </c>
      <c r="E61" s="8">
        <f>VLOOKUP(D61,Data!$E$4:$F$25,2,1)/10000</f>
        <v>1.885748822216712E-2</v>
      </c>
      <c r="F61" s="8">
        <f>VLOOKUP(B61,Data!$H$4:$J$93,3,1)</f>
        <v>1.8100000000000002E-2</v>
      </c>
      <c r="G61" s="8">
        <f t="shared" si="2"/>
        <v>7.9602511777832882E-2</v>
      </c>
      <c r="H61" s="8">
        <f t="shared" si="3"/>
        <v>8.0360000000000001E-2</v>
      </c>
      <c r="I61" s="1"/>
    </row>
    <row r="62" spans="2:9" x14ac:dyDescent="0.3">
      <c r="B62" t="s">
        <v>40</v>
      </c>
      <c r="C62" s="7">
        <v>5.9900000000000002E-2</v>
      </c>
      <c r="D62" s="3" t="str">
        <f>VLOOKUP(B62,Data!$B$5:$C$161,2,1)</f>
        <v>A2</v>
      </c>
      <c r="E62" s="8">
        <f>VLOOKUP(D62,Data!$E$4:$F$25,2,1)/10000</f>
        <v>8.3811058765187203E-3</v>
      </c>
      <c r="F62" s="8">
        <f>VLOOKUP(B62,Data!$H$4:$J$93,3,1)</f>
        <v>7.6E-3</v>
      </c>
      <c r="G62" s="8">
        <f t="shared" si="2"/>
        <v>5.1518894123481283E-2</v>
      </c>
      <c r="H62" s="8">
        <f t="shared" si="3"/>
        <v>5.2299999999999999E-2</v>
      </c>
      <c r="I62" s="1"/>
    </row>
    <row r="63" spans="2:9" x14ac:dyDescent="0.3">
      <c r="B63" t="s">
        <v>41</v>
      </c>
      <c r="C63" s="7">
        <v>0.11298</v>
      </c>
      <c r="D63" s="3" t="str">
        <f>VLOOKUP(B63,Data!$B$5:$C$161,2,1)</f>
        <v>Baa2</v>
      </c>
      <c r="E63" s="8">
        <f>VLOOKUP(D63,Data!$E$4:$F$25,2,1)/10000</f>
        <v>1.885748822216712E-2</v>
      </c>
      <c r="F63" s="8">
        <f>VLOOKUP(B63,Data!$H$4:$J$93,3,1)</f>
        <v>2.9600000000000001E-2</v>
      </c>
      <c r="G63" s="8">
        <f t="shared" si="2"/>
        <v>9.4122511777832873E-2</v>
      </c>
      <c r="H63" s="8">
        <f t="shared" si="3"/>
        <v>8.3379999999999996E-2</v>
      </c>
      <c r="I63" s="1"/>
    </row>
    <row r="64" spans="2:9" x14ac:dyDescent="0.3">
      <c r="C64" s="7"/>
      <c r="E64" s="8"/>
      <c r="F64" s="8"/>
      <c r="G64" s="8"/>
      <c r="H64" s="8"/>
    </row>
    <row r="65" spans="2:9" ht="15.6" x14ac:dyDescent="0.3">
      <c r="B65" s="17" t="s">
        <v>42</v>
      </c>
      <c r="C65" s="17" t="s">
        <v>200</v>
      </c>
      <c r="D65" s="18" t="s">
        <v>58</v>
      </c>
      <c r="E65" s="17" t="s">
        <v>191</v>
      </c>
      <c r="F65" s="17" t="s">
        <v>196</v>
      </c>
      <c r="G65" s="17" t="s">
        <v>197</v>
      </c>
      <c r="H65" s="17" t="s">
        <v>198</v>
      </c>
    </row>
    <row r="66" spans="2:9" x14ac:dyDescent="0.3">
      <c r="B66" t="s">
        <v>2</v>
      </c>
      <c r="C66" s="7">
        <v>1.3563E-2</v>
      </c>
      <c r="D66" s="3" t="str">
        <f>VLOOKUP(B66,Data!$B$5:$C$161,2,1)</f>
        <v>A1</v>
      </c>
      <c r="E66" s="8">
        <f>VLOOKUP(D66,Data!$E$4:$F$25,2,1)/10000</f>
        <v>6.9842548970989338E-3</v>
      </c>
      <c r="F66" s="8">
        <f>VLOOKUP(B66,Data!$H$4:$J$93,3,1)</f>
        <v>0</v>
      </c>
      <c r="G66" s="8">
        <f t="shared" si="2"/>
        <v>6.5787451029010666E-3</v>
      </c>
      <c r="H66" s="8">
        <f t="shared" si="3"/>
        <v>1.3563E-2</v>
      </c>
      <c r="I66" s="1"/>
    </row>
    <row r="67" spans="2:9" x14ac:dyDescent="0.3">
      <c r="B67" t="s">
        <v>7</v>
      </c>
      <c r="C67" s="7">
        <v>6.7580000000000001E-2</v>
      </c>
      <c r="D67" s="3" t="str">
        <f>VLOOKUP(B67,Data!$B$5:$C$161,2,1)</f>
        <v>Baa3</v>
      </c>
      <c r="E67" s="8">
        <f>VLOOKUP(D67,Data!$E$4:$F$25,2,1)/10000</f>
        <v>2.1767594429291676E-2</v>
      </c>
      <c r="F67" s="8">
        <f>VLOOKUP(B67,Data!$H$4:$J$93,3,1)</f>
        <v>5.3999999999999994E-3</v>
      </c>
      <c r="G67" s="8">
        <f t="shared" si="2"/>
        <v>4.5812405570708328E-2</v>
      </c>
      <c r="H67" s="8">
        <f t="shared" si="3"/>
        <v>6.2179999999999999E-2</v>
      </c>
      <c r="I67" s="1"/>
    </row>
    <row r="68" spans="2:9" x14ac:dyDescent="0.3">
      <c r="B68" t="s">
        <v>43</v>
      </c>
      <c r="C68" s="7">
        <v>1.6399999999999998E-2</v>
      </c>
      <c r="D68" s="3" t="str">
        <f>VLOOKUP(B68,Data!$B$5:$C$161,2,1)</f>
        <v>A1</v>
      </c>
      <c r="E68" s="8">
        <f>VLOOKUP(D68,Data!$E$4:$F$25,2,1)/10000</f>
        <v>6.9842548970989338E-3</v>
      </c>
      <c r="F68" s="8">
        <f>VLOOKUP(B68,Data!$H$4:$J$93,3,1)</f>
        <v>5.5999999999999999E-3</v>
      </c>
      <c r="G68" s="8">
        <f t="shared" si="2"/>
        <v>9.4157451029010641E-3</v>
      </c>
      <c r="H68" s="8">
        <f t="shared" si="3"/>
        <v>1.0799999999999997E-2</v>
      </c>
      <c r="I68" s="1"/>
    </row>
    <row r="69" spans="2:9" x14ac:dyDescent="0.3">
      <c r="B69" t="s">
        <v>44</v>
      </c>
      <c r="C69" s="7">
        <v>2.8525000000000002E-2</v>
      </c>
      <c r="D69" s="3" t="str">
        <f>VLOOKUP(B69,Data!$B$5:$C$161,2,1)</f>
        <v>Aaa</v>
      </c>
      <c r="E69" s="8">
        <f>VLOOKUP(D69,Data!$E$4:$F$25,2,1)/10000</f>
        <v>0</v>
      </c>
      <c r="F69" s="8">
        <f>VLOOKUP(B69,Data!$H$4:$J$93,3,1)</f>
        <v>8.5000000000000006E-3</v>
      </c>
      <c r="G69" s="8">
        <f t="shared" si="2"/>
        <v>2.8525000000000002E-2</v>
      </c>
      <c r="H69" s="8">
        <f t="shared" si="3"/>
        <v>2.0025000000000001E-2</v>
      </c>
      <c r="I69" s="1"/>
    </row>
    <row r="70" spans="2:9" x14ac:dyDescent="0.3">
      <c r="B70" t="s">
        <v>17</v>
      </c>
      <c r="C70" s="7">
        <v>2.8459999999999999E-2</v>
      </c>
      <c r="D70" s="3" t="str">
        <f>VLOOKUP(B70,Data!$B$5:$C$161,2,1)</f>
        <v>Ba2</v>
      </c>
      <c r="E70" s="8">
        <f>VLOOKUP(D70,Data!$E$4:$F$25,2,1)/10000</f>
        <v>2.9799487560955448E-2</v>
      </c>
      <c r="F70" s="8">
        <f>VLOOKUP(B70,Data!$H$4:$J$93,3,1)</f>
        <v>2.5899999999999999E-2</v>
      </c>
      <c r="G70" s="8">
        <f t="shared" si="2"/>
        <v>-1.3394875609554491E-3</v>
      </c>
      <c r="H70" s="8">
        <f t="shared" si="3"/>
        <v>2.5599999999999998E-3</v>
      </c>
      <c r="I70" s="1"/>
    </row>
    <row r="71" spans="2:9" x14ac:dyDescent="0.3">
      <c r="B71" t="s">
        <v>45</v>
      </c>
      <c r="C71" s="7">
        <v>1.584E-2</v>
      </c>
      <c r="D71" s="3" t="str">
        <f>VLOOKUP(B71,Data!$B$5:$C$161,2,1)</f>
        <v>Aa3</v>
      </c>
      <c r="E71" s="8">
        <f>VLOOKUP(D71,Data!$E$4:$F$25,2,1)/10000</f>
        <v>5.9366166625340932E-3</v>
      </c>
      <c r="F71" s="8">
        <f>VLOOKUP(B71,Data!$H$4:$J$93,3,1)</f>
        <v>0</v>
      </c>
      <c r="G71" s="8">
        <f t="shared" si="2"/>
        <v>9.9033833374659076E-3</v>
      </c>
      <c r="H71" s="8">
        <f t="shared" si="3"/>
        <v>1.584E-2</v>
      </c>
      <c r="I71" s="1"/>
    </row>
    <row r="72" spans="2:9" x14ac:dyDescent="0.3">
      <c r="B72" t="s">
        <v>46</v>
      </c>
      <c r="C72" s="7">
        <v>2.3250000000000003E-2</v>
      </c>
      <c r="D72" s="3" t="str">
        <f>VLOOKUP(B72,Data!$B$5:$C$161,2,1)</f>
        <v>Baa1</v>
      </c>
      <c r="E72" s="8">
        <f>VLOOKUP(D72,Data!$E$4:$F$25,2,1)/10000</f>
        <v>1.5830977766757577E-2</v>
      </c>
      <c r="F72" s="8">
        <f>VLOOKUP(B72,Data!$H$4:$J$93,3,1)</f>
        <v>2.8999999999999998E-3</v>
      </c>
      <c r="G72" s="8">
        <f t="shared" si="2"/>
        <v>7.4190222332424262E-3</v>
      </c>
      <c r="H72" s="8">
        <f t="shared" si="3"/>
        <v>2.0350000000000004E-2</v>
      </c>
      <c r="I72" s="1"/>
    </row>
    <row r="73" spans="2:9" x14ac:dyDescent="0.3">
      <c r="B73" t="s">
        <v>47</v>
      </c>
      <c r="C73" s="7">
        <v>3.2160000000000001E-2</v>
      </c>
      <c r="D73" s="3" t="str">
        <f>VLOOKUP(B73,Data!$B$5:$C$161,2,1)</f>
        <v>Ba2</v>
      </c>
      <c r="E73" s="8">
        <f>VLOOKUP(D73,Data!$E$4:$F$25,2,1)/10000</f>
        <v>2.9799487560955448E-2</v>
      </c>
      <c r="F73" s="8">
        <f>VLOOKUP(B73,Data!$H$4:$J$93,3,1)</f>
        <v>1.2400000000000001E-2</v>
      </c>
      <c r="G73" s="8">
        <f t="shared" si="2"/>
        <v>2.3605124390445528E-3</v>
      </c>
      <c r="H73" s="8">
        <f t="shared" si="3"/>
        <v>1.976E-2</v>
      </c>
      <c r="I73" s="1"/>
    </row>
    <row r="74" spans="2:9" x14ac:dyDescent="0.3">
      <c r="B74" t="s">
        <v>48</v>
      </c>
      <c r="C74" s="7">
        <v>3.7499999999999999E-2</v>
      </c>
      <c r="D74" s="3" t="str">
        <f>VLOOKUP(B74,Data!$B$5:$C$161,2,1)</f>
        <v>Aa3</v>
      </c>
      <c r="E74" s="8">
        <f>VLOOKUP(D74,Data!$E$4:$F$25,2,1)/10000</f>
        <v>5.9366166625340932E-3</v>
      </c>
      <c r="F74" s="8">
        <f>VLOOKUP(B74,Data!$H$4:$J$93,3,1)</f>
        <v>2.3E-3</v>
      </c>
      <c r="G74" s="8">
        <f t="shared" si="2"/>
        <v>3.1563383337465903E-2</v>
      </c>
      <c r="H74" s="8">
        <f t="shared" si="3"/>
        <v>3.5199999999999995E-2</v>
      </c>
      <c r="I74" s="1"/>
    </row>
    <row r="75" spans="2:9" x14ac:dyDescent="0.3">
      <c r="B75" t="s">
        <v>49</v>
      </c>
      <c r="C75" s="7">
        <v>6.7390000000000005E-2</v>
      </c>
      <c r="D75" s="3" t="str">
        <f>VLOOKUP(B75,Data!$B$5:$C$161,2,1)</f>
        <v>Baa2</v>
      </c>
      <c r="E75" s="8">
        <f>VLOOKUP(D75,Data!$E$4:$F$25,2,1)/10000</f>
        <v>1.885748822216712E-2</v>
      </c>
      <c r="F75" s="8">
        <f>VLOOKUP(B75,Data!$H$4:$J$93,3,1)</f>
        <v>9.0000000000000011E-3</v>
      </c>
      <c r="G75" s="8">
        <f t="shared" si="2"/>
        <v>4.8532511777832882E-2</v>
      </c>
      <c r="H75" s="8">
        <f t="shared" si="3"/>
        <v>5.8390000000000004E-2</v>
      </c>
      <c r="I75" s="1"/>
    </row>
    <row r="76" spans="2:9" x14ac:dyDescent="0.3">
      <c r="B76" t="s">
        <v>50</v>
      </c>
      <c r="C76" s="7">
        <v>4.2720000000000001E-2</v>
      </c>
      <c r="D76" s="3" t="str">
        <f>VLOOKUP(B76,Data!$B$5:$C$161,2,1)</f>
        <v>Baa1</v>
      </c>
      <c r="E76" s="8">
        <f>VLOOKUP(D76,Data!$E$4:$F$25,2,1)/10000</f>
        <v>1.5830977766757577E-2</v>
      </c>
      <c r="F76" s="8">
        <f>VLOOKUP(B76,Data!$H$4:$J$93,3,1)</f>
        <v>1.03E-2</v>
      </c>
      <c r="G76" s="8">
        <f t="shared" si="2"/>
        <v>2.6889022233242424E-2</v>
      </c>
      <c r="H76" s="8">
        <f t="shared" si="3"/>
        <v>3.2420000000000004E-2</v>
      </c>
      <c r="I76" s="1"/>
    </row>
    <row r="77" spans="2:9" x14ac:dyDescent="0.3">
      <c r="B77" t="s">
        <v>51</v>
      </c>
      <c r="C77" s="7">
        <v>3.805E-2</v>
      </c>
      <c r="D77" s="3" t="str">
        <f>VLOOKUP(B77,Data!$B$5:$C$161,2,1)</f>
        <v>A3</v>
      </c>
      <c r="E77" s="8">
        <f>VLOOKUP(D77,Data!$E$4:$F$25,2,1)/10000</f>
        <v>1.1873233325068186E-2</v>
      </c>
      <c r="F77" s="8">
        <f>VLOOKUP(B77,Data!$H$4:$J$93,3,1)</f>
        <v>4.4000000000000003E-3</v>
      </c>
      <c r="G77" s="8">
        <f t="shared" si="2"/>
        <v>2.6176766674931816E-2</v>
      </c>
      <c r="H77" s="8">
        <f t="shared" si="3"/>
        <v>3.3649999999999999E-2</v>
      </c>
      <c r="I77" s="1"/>
    </row>
    <row r="78" spans="2:9" x14ac:dyDescent="0.3">
      <c r="B78" t="s">
        <v>52</v>
      </c>
      <c r="C78" s="7">
        <v>0.121575</v>
      </c>
      <c r="D78" s="3" t="str">
        <f>VLOOKUP(B78,Data!$B$5:$C$161,2,1)</f>
        <v>Caa2</v>
      </c>
      <c r="E78" s="8">
        <f>VLOOKUP(D78,Data!$E$4:$F$25,2,1)/10000</f>
        <v>8.9165654186296364E-2</v>
      </c>
      <c r="F78" s="8">
        <f>VLOOKUP(B78,Data!$H$4:$J$93,3,1)</f>
        <v>0.1608</v>
      </c>
      <c r="G78" s="8">
        <f t="shared" si="2"/>
        <v>3.2409345813703638E-2</v>
      </c>
      <c r="H78" s="8">
        <f t="shared" si="3"/>
        <v>-3.9224999999999996E-2</v>
      </c>
      <c r="I78" s="1"/>
    </row>
    <row r="79" spans="2:9" x14ac:dyDescent="0.3">
      <c r="B79" t="s">
        <v>53</v>
      </c>
      <c r="C79" s="7">
        <v>6.0599999999999994E-2</v>
      </c>
      <c r="D79" s="3" t="str">
        <f>VLOOKUP(B79,Data!$B$5:$C$161,2,1)</f>
        <v>Baa2</v>
      </c>
      <c r="E79" s="8">
        <f>VLOOKUP(D79,Data!$E$4:$F$25,2,1)/10000</f>
        <v>1.885748822216712E-2</v>
      </c>
      <c r="F79" s="8">
        <f>VLOOKUP(B79,Data!$H$4:$J$93,3,1)</f>
        <v>8.0000000000000002E-3</v>
      </c>
      <c r="G79" s="8">
        <f t="shared" si="2"/>
        <v>4.1742511777832877E-2</v>
      </c>
      <c r="H79" s="8">
        <f t="shared" si="3"/>
        <v>5.2599999999999994E-2</v>
      </c>
      <c r="I79" s="1"/>
    </row>
    <row r="80" spans="2:9" x14ac:dyDescent="0.3">
      <c r="C80" s="7"/>
      <c r="E80" s="8"/>
      <c r="F80" s="8"/>
      <c r="G80" s="8"/>
      <c r="H80" s="8"/>
    </row>
    <row r="81" spans="2:9" ht="15.6" x14ac:dyDescent="0.3">
      <c r="B81" s="17" t="s">
        <v>3</v>
      </c>
      <c r="C81" s="17" t="s">
        <v>200</v>
      </c>
      <c r="D81" s="18" t="s">
        <v>58</v>
      </c>
      <c r="E81" s="17" t="s">
        <v>191</v>
      </c>
      <c r="F81" s="17" t="s">
        <v>196</v>
      </c>
      <c r="G81" s="17" t="s">
        <v>197</v>
      </c>
      <c r="H81" s="17" t="s">
        <v>198</v>
      </c>
    </row>
    <row r="82" spans="2:9" x14ac:dyDescent="0.3">
      <c r="B82" t="s">
        <v>3</v>
      </c>
      <c r="C82" s="7">
        <v>4.4320000000000005E-2</v>
      </c>
      <c r="D82" s="3" t="str">
        <f>VLOOKUP(B82,Data!$B$5:$C$161,2,1)</f>
        <v>Aaa</v>
      </c>
      <c r="E82" s="8">
        <f>VLOOKUP(D82,Data!$E$4:$F$25,2,1)/10000</f>
        <v>0</v>
      </c>
      <c r="F82" s="8">
        <f>VLOOKUP(B82,Data!$H$4:$J$93,3,1)</f>
        <v>0</v>
      </c>
      <c r="G82" s="8">
        <f t="shared" si="2"/>
        <v>4.4320000000000005E-2</v>
      </c>
      <c r="H82" s="8">
        <f t="shared" si="3"/>
        <v>4.4320000000000005E-2</v>
      </c>
      <c r="I82" s="1"/>
    </row>
    <row r="83" spans="2:9" x14ac:dyDescent="0.3">
      <c r="B83" t="s">
        <v>15</v>
      </c>
      <c r="C83" s="7">
        <v>4.6157000000000004E-2</v>
      </c>
      <c r="D83" s="3" t="str">
        <f>VLOOKUP(B83,Data!$B$5:$C$161,2,1)</f>
        <v>Aaa</v>
      </c>
      <c r="E83" s="8">
        <f>VLOOKUP(D83,Data!$E$4:$F$25,2,1)/10000</f>
        <v>0</v>
      </c>
      <c r="F83" s="8">
        <f>VLOOKUP(B83,Data!$H$4:$J$93,3,1)</f>
        <v>0</v>
      </c>
      <c r="G83" s="8">
        <f t="shared" si="2"/>
        <v>4.6157000000000004E-2</v>
      </c>
      <c r="H83" s="8">
        <f t="shared" si="3"/>
        <v>4.6157000000000004E-2</v>
      </c>
      <c r="I83" s="1"/>
    </row>
    <row r="84" spans="2:9" x14ac:dyDescent="0.3">
      <c r="C84" s="7"/>
      <c r="E84" s="8"/>
      <c r="F84" s="8"/>
      <c r="G84" s="8"/>
      <c r="H84" s="8"/>
    </row>
    <row r="85" spans="2:9" ht="15.6" x14ac:dyDescent="0.3">
      <c r="B85" s="17" t="s">
        <v>54</v>
      </c>
      <c r="C85" s="17" t="s">
        <v>200</v>
      </c>
      <c r="D85" s="18" t="s">
        <v>58</v>
      </c>
      <c r="E85" s="17" t="s">
        <v>191</v>
      </c>
      <c r="F85" s="17" t="s">
        <v>196</v>
      </c>
      <c r="G85" s="17" t="s">
        <v>197</v>
      </c>
      <c r="H85" s="17" t="s">
        <v>198</v>
      </c>
    </row>
    <row r="86" spans="2:9" x14ac:dyDescent="0.3">
      <c r="B86" t="s">
        <v>11</v>
      </c>
      <c r="C86" s="7">
        <v>0.10475</v>
      </c>
      <c r="D86" s="3" t="str">
        <f>VLOOKUP(B86,Data!$B$5:$C$161,2,1)</f>
        <v>Ba2</v>
      </c>
      <c r="E86" s="8">
        <f>VLOOKUP(D86,Data!$E$4:$F$25,2,1)/10000</f>
        <v>2.9799487560955448E-2</v>
      </c>
      <c r="F86" s="8">
        <f>VLOOKUP(B86,Data!$H$4:$J$93,3,1)</f>
        <v>2.5899999999999999E-2</v>
      </c>
      <c r="G86" s="8">
        <f t="shared" si="2"/>
        <v>7.4950512439044548E-2</v>
      </c>
      <c r="H86" s="8">
        <f t="shared" si="3"/>
        <v>7.8850000000000003E-2</v>
      </c>
      <c r="I86" s="1"/>
    </row>
    <row r="87" spans="2:9" x14ac:dyDescent="0.3">
      <c r="B87" t="s">
        <v>55</v>
      </c>
      <c r="C87" s="7">
        <v>0.22122</v>
      </c>
      <c r="D87" s="3" t="str">
        <f>VLOOKUP(B87,Data!$B$5:$C$161,2,1)</f>
        <v>Caa2</v>
      </c>
      <c r="E87" s="8">
        <f>VLOOKUP(D87,Data!$E$4:$F$25,2,1)/10000</f>
        <v>8.9165654186296364E-2</v>
      </c>
      <c r="F87" s="8">
        <f>VLOOKUP(B87,Data!$H$4:$J$93,3,1)</f>
        <v>1.2400000000000001E-2</v>
      </c>
      <c r="G87" s="8">
        <f t="shared" si="2"/>
        <v>0.13205434581370362</v>
      </c>
      <c r="H87" s="8">
        <f t="shared" si="3"/>
        <v>0.20882000000000001</v>
      </c>
      <c r="I87" s="1"/>
    </row>
    <row r="88" spans="2:9" x14ac:dyDescent="0.3">
      <c r="B88" t="s">
        <v>56</v>
      </c>
      <c r="C88" s="7">
        <v>0.13869999999999999</v>
      </c>
      <c r="D88" s="3" t="str">
        <f>VLOOKUP(B88,Data!$B$5:$C$161,2,1)</f>
        <v>Caa1</v>
      </c>
      <c r="E88" s="8">
        <f>VLOOKUP(D88,Data!$E$4:$F$25,2,1)/10000</f>
        <v>7.4265910405818647E-2</v>
      </c>
      <c r="F88" s="8">
        <f>VLOOKUP(B88,Data!$H$4:$J$93,3,1)</f>
        <v>5.5100000000000003E-2</v>
      </c>
      <c r="G88" s="8">
        <f t="shared" si="2"/>
        <v>6.4434089594181343E-2</v>
      </c>
      <c r="H88" s="8">
        <f t="shared" si="3"/>
        <v>8.359999999999998E-2</v>
      </c>
      <c r="I88" s="1"/>
    </row>
    <row r="89" spans="2:9" x14ac:dyDescent="0.3">
      <c r="B89" t="s">
        <v>57</v>
      </c>
      <c r="C89" s="7">
        <v>0.21393999999999999</v>
      </c>
      <c r="D89" s="3" t="str">
        <f>VLOOKUP(B89,Data!$B$5:$C$161,2,1)</f>
        <v>Caa1</v>
      </c>
      <c r="E89" s="8">
        <f>VLOOKUP(D89,Data!$E$4:$F$25,2,1)/10000</f>
        <v>7.4265910405818647E-2</v>
      </c>
      <c r="F89" s="8">
        <f>VLOOKUP(B89,Data!$H$4:$J$93,3,1)</f>
        <v>6.0299999999999999E-2</v>
      </c>
      <c r="G89" s="8">
        <f t="shared" si="2"/>
        <v>0.13967408959418134</v>
      </c>
      <c r="H89" s="8">
        <f t="shared" si="3"/>
        <v>0.15364</v>
      </c>
      <c r="I89" s="1"/>
    </row>
  </sheetData>
  <mergeCells count="2">
    <mergeCell ref="B3:H3"/>
    <mergeCell ref="B2:H2"/>
  </mergeCells>
  <pageMargins left="0.7" right="0.7" top="0.75" bottom="0.75" header="0.3" footer="0.3"/>
  <pageSetup scale="52" orientation="portrait" r:id="rId1"/>
  <ignoredErrors>
    <ignoredError sqref="H11 H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9726-C9AB-460A-A50F-EF498436D2A5}">
  <sheetPr>
    <pageSetUpPr fitToPage="1"/>
  </sheetPr>
  <dimension ref="B2:J161"/>
  <sheetViews>
    <sheetView showGridLines="0" tabSelected="1" workbookViewId="0">
      <selection activeCell="A4" sqref="A4"/>
    </sheetView>
  </sheetViews>
  <sheetFormatPr defaultRowHeight="14.4" x14ac:dyDescent="0.3"/>
  <cols>
    <col min="2" max="2" width="27.21875" bestFit="1" customWidth="1"/>
    <col min="3" max="3" width="14.33203125" style="6" customWidth="1"/>
    <col min="6" max="6" width="14.6640625" customWidth="1"/>
    <col min="9" max="9" width="10.6640625" customWidth="1"/>
    <col min="10" max="10" width="10.44140625" customWidth="1"/>
  </cols>
  <sheetData>
    <row r="2" spans="2:10" x14ac:dyDescent="0.3">
      <c r="B2" s="16"/>
      <c r="C2" s="16"/>
    </row>
    <row r="3" spans="2:10" ht="19.2" customHeight="1" x14ac:dyDescent="0.3"/>
    <row r="4" spans="2:10" ht="47.4" customHeight="1" x14ac:dyDescent="0.3">
      <c r="B4" s="12" t="s">
        <v>59</v>
      </c>
      <c r="C4" s="12" t="s">
        <v>60</v>
      </c>
      <c r="E4" s="10" t="s">
        <v>58</v>
      </c>
      <c r="F4" s="12" t="s">
        <v>190</v>
      </c>
      <c r="H4" s="13" t="s">
        <v>59</v>
      </c>
      <c r="I4" s="13" t="s">
        <v>192</v>
      </c>
      <c r="J4" s="13" t="s">
        <v>193</v>
      </c>
    </row>
    <row r="5" spans="2:10" x14ac:dyDescent="0.3">
      <c r="B5" s="2" t="s">
        <v>61</v>
      </c>
      <c r="C5" s="11" t="s">
        <v>62</v>
      </c>
      <c r="E5" s="4" t="s">
        <v>104</v>
      </c>
      <c r="F5" s="5">
        <v>69.842548970989341</v>
      </c>
      <c r="H5" s="2" t="s">
        <v>61</v>
      </c>
      <c r="I5" s="9">
        <v>7.6E-3</v>
      </c>
      <c r="J5" s="9">
        <v>3.4999999999999996E-3</v>
      </c>
    </row>
    <row r="6" spans="2:10" x14ac:dyDescent="0.3">
      <c r="B6" s="2" t="s">
        <v>63</v>
      </c>
      <c r="C6" s="11" t="s">
        <v>65</v>
      </c>
      <c r="E6" s="4" t="s">
        <v>92</v>
      </c>
      <c r="F6" s="5">
        <v>83.811058765187198</v>
      </c>
      <c r="H6" s="2" t="s">
        <v>194</v>
      </c>
      <c r="I6" s="9">
        <v>1.47E-2</v>
      </c>
      <c r="J6" s="9">
        <v>1.0599999999999998E-2</v>
      </c>
    </row>
    <row r="7" spans="2:10" x14ac:dyDescent="0.3">
      <c r="B7" s="2" t="s">
        <v>66</v>
      </c>
      <c r="C7" s="11" t="s">
        <v>67</v>
      </c>
      <c r="E7" s="4" t="s">
        <v>97</v>
      </c>
      <c r="F7" s="5">
        <v>118.73233325068186</v>
      </c>
      <c r="H7" s="2" t="s">
        <v>68</v>
      </c>
      <c r="I7" s="9">
        <v>6.7400000000000002E-2</v>
      </c>
      <c r="J7" s="9">
        <v>6.3299999999999995E-2</v>
      </c>
    </row>
    <row r="8" spans="2:10" x14ac:dyDescent="0.3">
      <c r="B8" s="2" t="s">
        <v>68</v>
      </c>
      <c r="C8" s="11" t="s">
        <v>69</v>
      </c>
      <c r="E8" s="4" t="s">
        <v>76</v>
      </c>
      <c r="F8" s="5">
        <v>39.577444416893947</v>
      </c>
      <c r="H8" s="2" t="s">
        <v>70</v>
      </c>
      <c r="I8" s="9">
        <v>0.1084</v>
      </c>
      <c r="J8" s="9">
        <v>0.10429999999999999</v>
      </c>
    </row>
    <row r="9" spans="2:10" x14ac:dyDescent="0.3">
      <c r="B9" s="2" t="s">
        <v>70</v>
      </c>
      <c r="C9" s="11" t="s">
        <v>71</v>
      </c>
      <c r="E9" s="4" t="s">
        <v>62</v>
      </c>
      <c r="F9" s="5">
        <v>48.889784279692527</v>
      </c>
      <c r="H9" s="2" t="s">
        <v>3</v>
      </c>
      <c r="I9" s="9">
        <v>1.8E-3</v>
      </c>
      <c r="J9" s="9">
        <v>0</v>
      </c>
    </row>
    <row r="10" spans="2:10" x14ac:dyDescent="0.3">
      <c r="B10" s="2" t="s">
        <v>72</v>
      </c>
      <c r="C10" s="11" t="s">
        <v>65</v>
      </c>
      <c r="E10" s="4" t="s">
        <v>87</v>
      </c>
      <c r="F10" s="5">
        <v>59.366166625340931</v>
      </c>
      <c r="H10" s="2" t="s">
        <v>33</v>
      </c>
      <c r="I10" s="9">
        <v>2.5999999999999999E-3</v>
      </c>
      <c r="J10" s="9">
        <v>0</v>
      </c>
    </row>
    <row r="11" spans="2:10" x14ac:dyDescent="0.3">
      <c r="B11" s="2" t="s">
        <v>73</v>
      </c>
      <c r="C11" s="11" t="s">
        <v>74</v>
      </c>
      <c r="E11" s="4" t="s">
        <v>75</v>
      </c>
      <c r="F11" s="5">
        <v>0</v>
      </c>
      <c r="H11" s="2" t="s">
        <v>81</v>
      </c>
      <c r="I11" s="9">
        <v>2.5100000000000001E-2</v>
      </c>
      <c r="J11" s="9">
        <v>2.1000000000000001E-2</v>
      </c>
    </row>
    <row r="12" spans="2:10" x14ac:dyDescent="0.3">
      <c r="B12" s="2" t="s">
        <v>3</v>
      </c>
      <c r="C12" s="11" t="s">
        <v>75</v>
      </c>
      <c r="E12" s="4" t="s">
        <v>80</v>
      </c>
      <c r="F12" s="5">
        <v>445.82827093148182</v>
      </c>
      <c r="H12" s="2" t="s">
        <v>34</v>
      </c>
      <c r="I12" s="9">
        <v>4.3E-3</v>
      </c>
      <c r="J12" s="9">
        <v>1.9999999999999966E-4</v>
      </c>
    </row>
    <row r="13" spans="2:10" x14ac:dyDescent="0.3">
      <c r="B13" s="2" t="s">
        <v>33</v>
      </c>
      <c r="C13" s="11" t="s">
        <v>76</v>
      </c>
      <c r="E13" s="4" t="s">
        <v>82</v>
      </c>
      <c r="F13" s="5">
        <v>544.77188197371675</v>
      </c>
      <c r="H13" s="2" t="s">
        <v>5</v>
      </c>
      <c r="I13" s="9">
        <v>3.2300000000000002E-2</v>
      </c>
      <c r="J13" s="9">
        <v>2.8200000000000003E-2</v>
      </c>
    </row>
    <row r="14" spans="2:10" x14ac:dyDescent="0.3">
      <c r="B14" s="2" t="s">
        <v>77</v>
      </c>
      <c r="C14" s="11" t="s">
        <v>78</v>
      </c>
      <c r="E14" s="4" t="s">
        <v>69</v>
      </c>
      <c r="F14" s="5">
        <v>643.71549301595155</v>
      </c>
      <c r="H14" s="2" t="s">
        <v>98</v>
      </c>
      <c r="I14" s="9">
        <v>1.43E-2</v>
      </c>
      <c r="J14" s="9">
        <v>1.0200000000000001E-2</v>
      </c>
    </row>
    <row r="15" spans="2:10" x14ac:dyDescent="0.3">
      <c r="B15" s="2" t="s">
        <v>79</v>
      </c>
      <c r="C15" s="11" t="s">
        <v>80</v>
      </c>
      <c r="E15" s="4" t="s">
        <v>78</v>
      </c>
      <c r="F15" s="5">
        <v>247.94104884701215</v>
      </c>
      <c r="H15" s="2" t="s">
        <v>101</v>
      </c>
      <c r="I15" s="9">
        <v>7.0699999999999999E-2</v>
      </c>
      <c r="J15" s="9">
        <v>6.6599999999999993E-2</v>
      </c>
    </row>
    <row r="16" spans="2:10" x14ac:dyDescent="0.3">
      <c r="B16" s="2" t="s">
        <v>81</v>
      </c>
      <c r="C16" s="11" t="s">
        <v>82</v>
      </c>
      <c r="E16" s="4" t="s">
        <v>112</v>
      </c>
      <c r="F16" s="5">
        <v>297.99487560955447</v>
      </c>
      <c r="H16" s="2" t="s">
        <v>8</v>
      </c>
      <c r="I16" s="9">
        <v>3.8E-3</v>
      </c>
      <c r="J16" s="9">
        <v>0</v>
      </c>
    </row>
    <row r="17" spans="2:10" x14ac:dyDescent="0.3">
      <c r="B17" s="2" t="s">
        <v>83</v>
      </c>
      <c r="C17" s="11" t="s">
        <v>82</v>
      </c>
      <c r="E17" s="4" t="s">
        <v>65</v>
      </c>
      <c r="F17" s="5">
        <v>356.19699975204554</v>
      </c>
      <c r="H17" s="2" t="s">
        <v>40</v>
      </c>
      <c r="I17" s="9">
        <v>1.17E-2</v>
      </c>
      <c r="J17" s="9">
        <v>7.6E-3</v>
      </c>
    </row>
    <row r="18" spans="2:10" x14ac:dyDescent="0.3">
      <c r="B18" s="2" t="s">
        <v>84</v>
      </c>
      <c r="C18" s="11" t="s">
        <v>69</v>
      </c>
      <c r="E18" s="4" t="s">
        <v>67</v>
      </c>
      <c r="F18" s="5">
        <v>158.30977766757579</v>
      </c>
      <c r="H18" s="2" t="s">
        <v>43</v>
      </c>
      <c r="I18" s="9">
        <v>9.7000000000000003E-3</v>
      </c>
      <c r="J18" s="9">
        <v>5.5999999999999999E-3</v>
      </c>
    </row>
    <row r="19" spans="2:10" x14ac:dyDescent="0.3">
      <c r="B19" s="2" t="s">
        <v>85</v>
      </c>
      <c r="C19" s="11" t="s">
        <v>86</v>
      </c>
      <c r="E19" s="4" t="s">
        <v>105</v>
      </c>
      <c r="F19" s="5">
        <v>188.5748822216712</v>
      </c>
      <c r="H19" s="2" t="s">
        <v>41</v>
      </c>
      <c r="I19" s="9">
        <v>3.3700000000000001E-2</v>
      </c>
      <c r="J19" s="9">
        <v>2.9600000000000001E-2</v>
      </c>
    </row>
    <row r="20" spans="2:10" x14ac:dyDescent="0.3">
      <c r="B20" s="2" t="s">
        <v>34</v>
      </c>
      <c r="C20" s="11" t="s">
        <v>87</v>
      </c>
      <c r="E20" s="4" t="s">
        <v>74</v>
      </c>
      <c r="F20" s="5">
        <v>217.67594429291677</v>
      </c>
      <c r="H20" s="2" t="s">
        <v>110</v>
      </c>
      <c r="I20" s="9">
        <v>2.4500000000000001E-2</v>
      </c>
      <c r="J20" s="9">
        <v>2.0400000000000001E-2</v>
      </c>
    </row>
    <row r="21" spans="2:10" x14ac:dyDescent="0.3">
      <c r="B21" s="2" t="s">
        <v>88</v>
      </c>
      <c r="C21" s="11" t="s">
        <v>89</v>
      </c>
      <c r="E21" s="4" t="s">
        <v>71</v>
      </c>
      <c r="F21" s="5">
        <v>1188.4873749896685</v>
      </c>
      <c r="H21" s="2" t="s">
        <v>35</v>
      </c>
      <c r="I21" s="9">
        <v>1.26E-2</v>
      </c>
      <c r="J21" s="9">
        <v>8.5000000000000006E-3</v>
      </c>
    </row>
    <row r="22" spans="2:10" x14ac:dyDescent="0.3">
      <c r="B22" s="2" t="s">
        <v>90</v>
      </c>
      <c r="C22" s="11" t="s">
        <v>80</v>
      </c>
      <c r="E22" s="4" t="s">
        <v>89</v>
      </c>
      <c r="F22" s="5">
        <v>742.65910405818647</v>
      </c>
      <c r="H22" s="2" t="s">
        <v>115</v>
      </c>
      <c r="I22" s="9">
        <v>9.9000000000000008E-3</v>
      </c>
      <c r="J22" s="9">
        <v>5.8000000000000005E-3</v>
      </c>
    </row>
    <row r="23" spans="2:10" x14ac:dyDescent="0.3">
      <c r="B23" s="2" t="s">
        <v>91</v>
      </c>
      <c r="C23" s="11" t="s">
        <v>92</v>
      </c>
      <c r="E23" s="4" t="s">
        <v>108</v>
      </c>
      <c r="F23" s="5">
        <v>891.65654186296365</v>
      </c>
      <c r="H23" s="2" t="s">
        <v>36</v>
      </c>
      <c r="I23" s="9">
        <v>5.0000000000000001E-3</v>
      </c>
      <c r="J23" s="9">
        <v>8.9999999999999976E-4</v>
      </c>
    </row>
    <row r="24" spans="2:10" x14ac:dyDescent="0.3">
      <c r="B24" s="2" t="s">
        <v>93</v>
      </c>
      <c r="C24" s="11" t="s">
        <v>94</v>
      </c>
      <c r="E24" s="4" t="s">
        <v>94</v>
      </c>
      <c r="F24" s="5">
        <v>990.60015290519868</v>
      </c>
      <c r="H24" s="2" t="s">
        <v>37</v>
      </c>
      <c r="I24" s="9">
        <v>1.8E-3</v>
      </c>
      <c r="J24" s="9">
        <v>0</v>
      </c>
    </row>
    <row r="25" spans="2:10" x14ac:dyDescent="0.3">
      <c r="B25" s="2" t="s">
        <v>95</v>
      </c>
      <c r="C25" s="11" t="s">
        <v>69</v>
      </c>
      <c r="E25" s="4" t="s">
        <v>64</v>
      </c>
      <c r="F25" s="5" t="s">
        <v>174</v>
      </c>
      <c r="H25" s="2" t="s">
        <v>195</v>
      </c>
      <c r="I25" s="9">
        <v>0.01</v>
      </c>
      <c r="J25" s="9">
        <v>5.8999999999999999E-3</v>
      </c>
    </row>
    <row r="26" spans="2:10" x14ac:dyDescent="0.3">
      <c r="B26" s="2" t="s">
        <v>96</v>
      </c>
      <c r="C26" s="11" t="s">
        <v>97</v>
      </c>
      <c r="H26" s="2" t="s">
        <v>117</v>
      </c>
      <c r="I26" s="9">
        <v>0.1908</v>
      </c>
      <c r="J26" s="9">
        <v>0.1867</v>
      </c>
    </row>
    <row r="27" spans="2:10" x14ac:dyDescent="0.3">
      <c r="B27" s="2" t="s">
        <v>5</v>
      </c>
      <c r="C27" s="11" t="s">
        <v>78</v>
      </c>
      <c r="H27" s="2" t="s">
        <v>118</v>
      </c>
      <c r="I27" s="9">
        <v>6.3500000000000001E-2</v>
      </c>
      <c r="J27" s="9">
        <v>5.9400000000000001E-2</v>
      </c>
    </row>
    <row r="28" spans="2:10" x14ac:dyDescent="0.3">
      <c r="B28" s="2" t="s">
        <v>98</v>
      </c>
      <c r="C28" s="11" t="s">
        <v>67</v>
      </c>
      <c r="H28" s="2" t="s">
        <v>119</v>
      </c>
      <c r="I28" s="9">
        <v>4.2000000000000003E-2</v>
      </c>
      <c r="J28" s="9">
        <v>3.7900000000000003E-2</v>
      </c>
    </row>
    <row r="29" spans="2:10" x14ac:dyDescent="0.3">
      <c r="B29" s="2" t="s">
        <v>99</v>
      </c>
      <c r="C29" s="11" t="s">
        <v>89</v>
      </c>
      <c r="H29" s="2" t="s">
        <v>120</v>
      </c>
      <c r="I29" s="9">
        <v>8.0999999999999996E-3</v>
      </c>
      <c r="J29" s="9">
        <v>3.9999999999999992E-3</v>
      </c>
    </row>
    <row r="30" spans="2:10" x14ac:dyDescent="0.3">
      <c r="B30" s="2" t="s">
        <v>100</v>
      </c>
      <c r="C30" s="11" t="s">
        <v>82</v>
      </c>
      <c r="H30" s="2" t="s">
        <v>121</v>
      </c>
      <c r="I30" s="9">
        <v>0.32969999999999999</v>
      </c>
      <c r="J30" s="9">
        <v>0.3256</v>
      </c>
    </row>
    <row r="31" spans="2:10" x14ac:dyDescent="0.3">
      <c r="B31" s="2" t="s">
        <v>101</v>
      </c>
      <c r="C31" s="11" t="s">
        <v>89</v>
      </c>
      <c r="H31" s="2" t="s">
        <v>22</v>
      </c>
      <c r="I31" s="9">
        <v>3.3E-3</v>
      </c>
      <c r="J31" s="9">
        <v>0</v>
      </c>
    </row>
    <row r="32" spans="2:10" x14ac:dyDescent="0.3">
      <c r="B32" s="2" t="s">
        <v>8</v>
      </c>
      <c r="C32" s="11" t="s">
        <v>75</v>
      </c>
      <c r="H32" s="2" t="s">
        <v>10</v>
      </c>
      <c r="I32" s="9">
        <v>6.8999999999999999E-3</v>
      </c>
      <c r="J32" s="9">
        <v>2.7999999999999995E-3</v>
      </c>
    </row>
    <row r="33" spans="2:10" x14ac:dyDescent="0.3">
      <c r="B33" s="2" t="s">
        <v>102</v>
      </c>
      <c r="C33" s="11" t="s">
        <v>82</v>
      </c>
      <c r="H33" s="2" t="s">
        <v>123</v>
      </c>
      <c r="I33" s="9">
        <v>9.6100000000000005E-2</v>
      </c>
      <c r="J33" s="9">
        <v>9.1999999999999998E-2</v>
      </c>
    </row>
    <row r="34" spans="2:10" x14ac:dyDescent="0.3">
      <c r="B34" s="2" t="s">
        <v>103</v>
      </c>
      <c r="C34" s="11" t="s">
        <v>87</v>
      </c>
      <c r="H34" s="2" t="s">
        <v>4</v>
      </c>
      <c r="I34" s="9">
        <v>2.8E-3</v>
      </c>
      <c r="J34" s="9">
        <v>0</v>
      </c>
    </row>
    <row r="35" spans="2:10" x14ac:dyDescent="0.3">
      <c r="B35" s="2" t="s">
        <v>40</v>
      </c>
      <c r="C35" s="11" t="s">
        <v>92</v>
      </c>
      <c r="H35" s="2" t="s">
        <v>19</v>
      </c>
      <c r="I35" s="9">
        <v>1.17E-2</v>
      </c>
      <c r="J35" s="9">
        <v>7.6E-3</v>
      </c>
    </row>
    <row r="36" spans="2:10" x14ac:dyDescent="0.3">
      <c r="B36" s="2" t="s">
        <v>43</v>
      </c>
      <c r="C36" s="11" t="s">
        <v>104</v>
      </c>
      <c r="H36" s="2" t="s">
        <v>126</v>
      </c>
      <c r="I36" s="9">
        <v>2.3300000000000001E-2</v>
      </c>
      <c r="J36" s="9">
        <v>1.9200000000000002E-2</v>
      </c>
    </row>
    <row r="37" spans="2:10" x14ac:dyDescent="0.3">
      <c r="B37" s="2" t="s">
        <v>41</v>
      </c>
      <c r="C37" s="11" t="s">
        <v>105</v>
      </c>
      <c r="H37" s="2" t="s">
        <v>48</v>
      </c>
      <c r="I37" s="9">
        <v>6.4000000000000003E-3</v>
      </c>
      <c r="J37" s="9">
        <v>2.3E-3</v>
      </c>
    </row>
    <row r="38" spans="2:10" x14ac:dyDescent="0.3">
      <c r="B38" s="2" t="s">
        <v>106</v>
      </c>
      <c r="C38" s="11" t="s">
        <v>69</v>
      </c>
      <c r="H38" s="2" t="s">
        <v>30</v>
      </c>
      <c r="I38" s="9">
        <v>1.7899999999999999E-2</v>
      </c>
      <c r="J38" s="9">
        <v>1.38E-2</v>
      </c>
    </row>
    <row r="39" spans="2:10" x14ac:dyDescent="0.3">
      <c r="B39" s="2" t="s">
        <v>107</v>
      </c>
      <c r="C39" s="11" t="s">
        <v>108</v>
      </c>
      <c r="H39" s="2" t="s">
        <v>31</v>
      </c>
      <c r="I39" s="9">
        <v>3.0999999999999999E-3</v>
      </c>
      <c r="J39" s="9">
        <v>0</v>
      </c>
    </row>
    <row r="40" spans="2:10" x14ac:dyDescent="0.3">
      <c r="B40" s="2" t="s">
        <v>109</v>
      </c>
      <c r="C40" s="11" t="s">
        <v>80</v>
      </c>
      <c r="H40" s="2" t="s">
        <v>7</v>
      </c>
      <c r="I40" s="9">
        <v>9.4999999999999998E-3</v>
      </c>
      <c r="J40" s="9">
        <v>5.3999999999999994E-3</v>
      </c>
    </row>
    <row r="41" spans="2:10" x14ac:dyDescent="0.3">
      <c r="B41" s="2" t="s">
        <v>110</v>
      </c>
      <c r="C41" s="11" t="s">
        <v>65</v>
      </c>
      <c r="H41" s="2" t="s">
        <v>49</v>
      </c>
      <c r="I41" s="9">
        <v>1.3100000000000001E-2</v>
      </c>
      <c r="J41" s="9">
        <v>9.0000000000000011E-3</v>
      </c>
    </row>
    <row r="42" spans="2:10" x14ac:dyDescent="0.3">
      <c r="B42" s="2" t="s">
        <v>111</v>
      </c>
      <c r="C42" s="11" t="s">
        <v>112</v>
      </c>
      <c r="H42" s="2" t="s">
        <v>129</v>
      </c>
      <c r="I42" s="9">
        <v>4.1500000000000002E-2</v>
      </c>
      <c r="J42" s="9">
        <v>3.7400000000000003E-2</v>
      </c>
    </row>
    <row r="43" spans="2:10" x14ac:dyDescent="0.3">
      <c r="B43" s="2" t="s">
        <v>35</v>
      </c>
      <c r="C43" s="11" t="s">
        <v>97</v>
      </c>
      <c r="H43" s="2" t="s">
        <v>32</v>
      </c>
      <c r="I43" s="9">
        <v>3.0999999999999999E-3</v>
      </c>
      <c r="J43" s="9">
        <v>0</v>
      </c>
    </row>
    <row r="44" spans="2:10" x14ac:dyDescent="0.3">
      <c r="B44" s="2" t="s">
        <v>113</v>
      </c>
      <c r="C44" s="11" t="s">
        <v>71</v>
      </c>
      <c r="H44" s="2" t="s">
        <v>50</v>
      </c>
      <c r="I44" s="9">
        <v>1.44E-2</v>
      </c>
      <c r="J44" s="9">
        <v>1.03E-2</v>
      </c>
    </row>
    <row r="45" spans="2:10" x14ac:dyDescent="0.3">
      <c r="B45" s="2" t="s">
        <v>114</v>
      </c>
      <c r="C45" s="11" t="s">
        <v>74</v>
      </c>
      <c r="H45" s="2" t="s">
        <v>9</v>
      </c>
      <c r="I45" s="9">
        <v>1.18E-2</v>
      </c>
      <c r="J45" s="9">
        <v>7.6999999999999994E-3</v>
      </c>
    </row>
    <row r="46" spans="2:10" x14ac:dyDescent="0.3">
      <c r="B46" s="2" t="s">
        <v>115</v>
      </c>
      <c r="C46" s="11" t="s">
        <v>97</v>
      </c>
      <c r="H46" s="2" t="s">
        <v>2</v>
      </c>
      <c r="I46" s="9">
        <v>3.3E-3</v>
      </c>
      <c r="J46" s="9">
        <v>0</v>
      </c>
    </row>
    <row r="47" spans="2:10" x14ac:dyDescent="0.3">
      <c r="B47" s="2" t="s">
        <v>36</v>
      </c>
      <c r="C47" s="11" t="s">
        <v>87</v>
      </c>
      <c r="H47" s="2" t="s">
        <v>134</v>
      </c>
      <c r="I47" s="9">
        <v>1.3599999999999999E-2</v>
      </c>
      <c r="J47" s="9">
        <v>9.499999999999998E-3</v>
      </c>
    </row>
    <row r="48" spans="2:10" x14ac:dyDescent="0.3">
      <c r="B48" s="2" t="s">
        <v>37</v>
      </c>
      <c r="C48" s="11" t="s">
        <v>75</v>
      </c>
      <c r="H48" s="2" t="s">
        <v>56</v>
      </c>
      <c r="I48" s="9">
        <v>5.9200000000000003E-2</v>
      </c>
      <c r="J48" s="9">
        <v>5.5100000000000003E-2</v>
      </c>
    </row>
    <row r="49" spans="2:10" x14ac:dyDescent="0.3">
      <c r="B49" s="2" t="s">
        <v>116</v>
      </c>
      <c r="C49" s="11" t="s">
        <v>65</v>
      </c>
      <c r="H49" s="2" t="s">
        <v>135</v>
      </c>
      <c r="I49" s="9">
        <v>4.7999999999999996E-3</v>
      </c>
      <c r="J49" s="9">
        <v>6.9999999999999923E-4</v>
      </c>
    </row>
    <row r="50" spans="2:10" x14ac:dyDescent="0.3">
      <c r="B50" s="2" t="s">
        <v>117</v>
      </c>
      <c r="C50" s="11" t="s">
        <v>94</v>
      </c>
      <c r="H50" s="2" t="s">
        <v>136</v>
      </c>
      <c r="I50" s="9">
        <v>9.4000000000000004E-3</v>
      </c>
      <c r="J50" s="9">
        <v>5.3E-3</v>
      </c>
    </row>
    <row r="51" spans="2:10" x14ac:dyDescent="0.3">
      <c r="B51" s="2" t="s">
        <v>118</v>
      </c>
      <c r="C51" s="11" t="s">
        <v>89</v>
      </c>
      <c r="H51" s="2" t="s">
        <v>139</v>
      </c>
      <c r="I51" s="9">
        <v>8.5000000000000006E-3</v>
      </c>
      <c r="J51" s="9">
        <v>4.4000000000000003E-3</v>
      </c>
    </row>
    <row r="52" spans="2:10" x14ac:dyDescent="0.3">
      <c r="B52" s="2" t="s">
        <v>119</v>
      </c>
      <c r="C52" s="11" t="s">
        <v>69</v>
      </c>
      <c r="H52" s="2" t="s">
        <v>140</v>
      </c>
      <c r="I52" s="9" t="s">
        <v>174</v>
      </c>
      <c r="J52" s="9" t="s">
        <v>174</v>
      </c>
    </row>
    <row r="53" spans="2:10" x14ac:dyDescent="0.3">
      <c r="B53" s="2" t="s">
        <v>120</v>
      </c>
      <c r="C53" s="11" t="s">
        <v>104</v>
      </c>
      <c r="H53" s="2" t="s">
        <v>23</v>
      </c>
      <c r="I53" s="9">
        <v>9.5999999999999992E-3</v>
      </c>
      <c r="J53" s="9">
        <v>5.4999999999999988E-3</v>
      </c>
    </row>
    <row r="54" spans="2:10" x14ac:dyDescent="0.3">
      <c r="B54" s="2" t="s">
        <v>121</v>
      </c>
      <c r="C54" s="11" t="s">
        <v>108</v>
      </c>
      <c r="H54" s="2" t="s">
        <v>51</v>
      </c>
      <c r="I54" s="9">
        <v>8.5000000000000006E-3</v>
      </c>
      <c r="J54" s="9">
        <v>4.4000000000000003E-3</v>
      </c>
    </row>
    <row r="55" spans="2:10" x14ac:dyDescent="0.3">
      <c r="B55" s="2" t="s">
        <v>122</v>
      </c>
      <c r="C55" s="11" t="s">
        <v>80</v>
      </c>
      <c r="H55" s="2" t="s">
        <v>13</v>
      </c>
      <c r="I55" s="9">
        <v>2.2200000000000001E-2</v>
      </c>
      <c r="J55" s="9">
        <v>1.8100000000000002E-2</v>
      </c>
    </row>
    <row r="56" spans="2:10" x14ac:dyDescent="0.3">
      <c r="B56" s="2" t="s">
        <v>22</v>
      </c>
      <c r="C56" s="11" t="s">
        <v>76</v>
      </c>
      <c r="H56" s="2" t="s">
        <v>150</v>
      </c>
      <c r="I56" s="9">
        <v>2.8899999999999999E-2</v>
      </c>
      <c r="J56" s="9">
        <v>2.4799999999999999E-2</v>
      </c>
    </row>
    <row r="57" spans="2:10" x14ac:dyDescent="0.3">
      <c r="B57" s="2" t="s">
        <v>10</v>
      </c>
      <c r="C57" s="11" t="s">
        <v>87</v>
      </c>
      <c r="H57" s="2" t="s">
        <v>153</v>
      </c>
      <c r="I57" s="9">
        <v>1.5100000000000001E-2</v>
      </c>
      <c r="J57" s="9">
        <v>1.0999999999999999E-2</v>
      </c>
    </row>
    <row r="58" spans="2:10" x14ac:dyDescent="0.3">
      <c r="B58" s="2" t="s">
        <v>123</v>
      </c>
      <c r="C58" s="11" t="s">
        <v>108</v>
      </c>
      <c r="H58" s="2" t="s">
        <v>155</v>
      </c>
      <c r="I58" s="9">
        <v>3.44E-2</v>
      </c>
      <c r="J58" s="9">
        <v>3.0300000000000001E-2</v>
      </c>
    </row>
    <row r="59" spans="2:10" x14ac:dyDescent="0.3">
      <c r="B59" s="2" t="s">
        <v>124</v>
      </c>
      <c r="C59" s="11" t="s">
        <v>112</v>
      </c>
      <c r="H59" s="2" t="s">
        <v>14</v>
      </c>
      <c r="I59" s="9">
        <v>2.5000000000000001E-3</v>
      </c>
      <c r="J59" s="9">
        <v>0</v>
      </c>
    </row>
    <row r="60" spans="2:10" x14ac:dyDescent="0.3">
      <c r="B60" s="2" t="s">
        <v>4</v>
      </c>
      <c r="C60" s="11" t="s">
        <v>75</v>
      </c>
      <c r="H60" s="2" t="s">
        <v>15</v>
      </c>
      <c r="I60" s="9">
        <v>2E-3</v>
      </c>
      <c r="J60" s="9">
        <v>0</v>
      </c>
    </row>
    <row r="61" spans="2:10" x14ac:dyDescent="0.3">
      <c r="B61" s="2" t="s">
        <v>125</v>
      </c>
      <c r="C61" s="11" t="s">
        <v>108</v>
      </c>
      <c r="H61" s="2" t="s">
        <v>157</v>
      </c>
      <c r="I61" s="9">
        <v>6.5699999999999995E-2</v>
      </c>
      <c r="J61" s="9">
        <v>6.1599999999999995E-2</v>
      </c>
    </row>
    <row r="62" spans="2:10" x14ac:dyDescent="0.3">
      <c r="B62" s="2" t="s">
        <v>19</v>
      </c>
      <c r="C62" s="11" t="s">
        <v>78</v>
      </c>
      <c r="H62" s="2" t="s">
        <v>57</v>
      </c>
      <c r="I62" s="9">
        <v>6.4399999999999999E-2</v>
      </c>
      <c r="J62" s="9">
        <v>6.0299999999999999E-2</v>
      </c>
    </row>
    <row r="63" spans="2:10" x14ac:dyDescent="0.3">
      <c r="B63" s="2" t="s">
        <v>126</v>
      </c>
      <c r="C63" s="11" t="s">
        <v>78</v>
      </c>
      <c r="H63" s="2" t="s">
        <v>24</v>
      </c>
      <c r="I63" s="9">
        <v>1.9E-3</v>
      </c>
      <c r="J63" s="9">
        <v>0</v>
      </c>
    </row>
    <row r="64" spans="2:10" x14ac:dyDescent="0.3">
      <c r="B64" s="2" t="s">
        <v>127</v>
      </c>
      <c r="C64" s="11" t="s">
        <v>104</v>
      </c>
      <c r="H64" s="2" t="s">
        <v>159</v>
      </c>
      <c r="I64" s="9">
        <v>1.6299999999999999E-2</v>
      </c>
      <c r="J64" s="9">
        <v>1.2199999999999999E-2</v>
      </c>
    </row>
    <row r="65" spans="2:10" x14ac:dyDescent="0.3">
      <c r="B65" s="2" t="s">
        <v>128</v>
      </c>
      <c r="C65" s="11" t="s">
        <v>80</v>
      </c>
      <c r="H65" s="2" t="s">
        <v>52</v>
      </c>
      <c r="I65" s="9">
        <v>0.16489999999999999</v>
      </c>
      <c r="J65" s="9">
        <v>0.1608</v>
      </c>
    </row>
    <row r="66" spans="2:10" x14ac:dyDescent="0.3">
      <c r="B66" s="2" t="s">
        <v>48</v>
      </c>
      <c r="C66" s="11" t="s">
        <v>87</v>
      </c>
      <c r="H66" s="2" t="s">
        <v>160</v>
      </c>
      <c r="I66" s="9">
        <v>3.0800000000000001E-2</v>
      </c>
      <c r="J66" s="9">
        <v>2.6700000000000002E-2</v>
      </c>
    </row>
    <row r="67" spans="2:10" x14ac:dyDescent="0.3">
      <c r="B67" s="2" t="s">
        <v>30</v>
      </c>
      <c r="C67" s="11" t="s">
        <v>105</v>
      </c>
      <c r="H67" s="2" t="s">
        <v>163</v>
      </c>
      <c r="I67" s="9">
        <v>1.47E-2</v>
      </c>
      <c r="J67" s="9">
        <v>1.0599999999999998E-2</v>
      </c>
    </row>
    <row r="68" spans="2:10" x14ac:dyDescent="0.3">
      <c r="B68" s="2" t="s">
        <v>31</v>
      </c>
      <c r="C68" s="11" t="s">
        <v>104</v>
      </c>
      <c r="H68" s="2" t="s">
        <v>53</v>
      </c>
      <c r="I68" s="9">
        <v>1.21E-2</v>
      </c>
      <c r="J68" s="9">
        <v>8.0000000000000002E-3</v>
      </c>
    </row>
    <row r="69" spans="2:10" x14ac:dyDescent="0.3">
      <c r="B69" s="2" t="s">
        <v>7</v>
      </c>
      <c r="C69" s="11" t="s">
        <v>74</v>
      </c>
      <c r="H69" s="2" t="s">
        <v>25</v>
      </c>
      <c r="I69" s="9">
        <v>1.0500000000000001E-2</v>
      </c>
      <c r="J69" s="9">
        <v>6.4000000000000003E-3</v>
      </c>
    </row>
    <row r="70" spans="2:10" x14ac:dyDescent="0.3">
      <c r="B70" s="2" t="s">
        <v>49</v>
      </c>
      <c r="C70" s="11" t="s">
        <v>105</v>
      </c>
      <c r="H70" s="2" t="s">
        <v>16</v>
      </c>
      <c r="I70" s="9">
        <v>5.7999999999999996E-3</v>
      </c>
      <c r="J70" s="9">
        <v>1.6999999999999993E-3</v>
      </c>
    </row>
    <row r="71" spans="2:10" x14ac:dyDescent="0.3">
      <c r="B71" s="2" t="s">
        <v>129</v>
      </c>
      <c r="C71" s="11" t="s">
        <v>89</v>
      </c>
      <c r="H71" s="2" t="s">
        <v>164</v>
      </c>
      <c r="I71" s="9">
        <v>7.7000000000000002E-3</v>
      </c>
      <c r="J71" s="9">
        <v>3.5999999999999999E-3</v>
      </c>
    </row>
    <row r="72" spans="2:10" x14ac:dyDescent="0.3">
      <c r="B72" s="2" t="s">
        <v>32</v>
      </c>
      <c r="C72" s="11" t="s">
        <v>87</v>
      </c>
      <c r="H72" s="2" t="s">
        <v>26</v>
      </c>
      <c r="I72" s="9">
        <v>2.3900000000000001E-2</v>
      </c>
      <c r="J72" s="9">
        <v>1.9800000000000002E-2</v>
      </c>
    </row>
    <row r="73" spans="2:10" x14ac:dyDescent="0.3">
      <c r="B73" s="2" t="s">
        <v>130</v>
      </c>
      <c r="C73" s="11" t="s">
        <v>87</v>
      </c>
      <c r="H73" s="2" t="s">
        <v>6</v>
      </c>
      <c r="I73" s="9" t="s">
        <v>174</v>
      </c>
      <c r="J73" s="9" t="s">
        <v>174</v>
      </c>
    </row>
    <row r="74" spans="2:10" x14ac:dyDescent="0.3">
      <c r="B74" s="2" t="s">
        <v>50</v>
      </c>
      <c r="C74" s="11" t="s">
        <v>67</v>
      </c>
      <c r="H74" s="2" t="s">
        <v>166</v>
      </c>
      <c r="I74" s="9">
        <v>4.5499999999999999E-2</v>
      </c>
      <c r="J74" s="9">
        <v>4.1399999999999999E-2</v>
      </c>
    </row>
    <row r="75" spans="2:10" x14ac:dyDescent="0.3">
      <c r="B75" s="2" t="s">
        <v>9</v>
      </c>
      <c r="C75" s="11" t="s">
        <v>74</v>
      </c>
      <c r="H75" s="2" t="s">
        <v>167</v>
      </c>
      <c r="I75" s="9">
        <v>1.0500000000000001E-2</v>
      </c>
      <c r="J75" s="9">
        <v>6.4000000000000003E-3</v>
      </c>
    </row>
    <row r="76" spans="2:10" x14ac:dyDescent="0.3">
      <c r="B76" s="2" t="s">
        <v>131</v>
      </c>
      <c r="C76" s="11" t="s">
        <v>80</v>
      </c>
      <c r="H76" s="2" t="s">
        <v>168</v>
      </c>
      <c r="I76" s="9">
        <v>6.2300000000000001E-2</v>
      </c>
      <c r="J76" s="9">
        <v>5.8200000000000002E-2</v>
      </c>
    </row>
    <row r="77" spans="2:10" x14ac:dyDescent="0.3">
      <c r="B77" s="2" t="s">
        <v>2</v>
      </c>
      <c r="C77" s="11" t="s">
        <v>104</v>
      </c>
      <c r="H77" s="2" t="s">
        <v>169</v>
      </c>
      <c r="I77" s="9">
        <v>1.26E-2</v>
      </c>
      <c r="J77" s="9">
        <v>8.5000000000000006E-3</v>
      </c>
    </row>
    <row r="78" spans="2:10" x14ac:dyDescent="0.3">
      <c r="B78" s="2" t="s">
        <v>132</v>
      </c>
      <c r="C78" s="11" t="s">
        <v>62</v>
      </c>
      <c r="H78" s="2" t="s">
        <v>27</v>
      </c>
      <c r="I78" s="9">
        <v>5.4999999999999997E-3</v>
      </c>
      <c r="J78" s="9">
        <v>1.3999999999999993E-3</v>
      </c>
    </row>
    <row r="79" spans="2:10" x14ac:dyDescent="0.3">
      <c r="B79" s="2" t="s">
        <v>133</v>
      </c>
      <c r="C79" s="11" t="s">
        <v>65</v>
      </c>
      <c r="H79" s="2" t="s">
        <v>28</v>
      </c>
      <c r="I79" s="9">
        <v>7.1999999999999998E-3</v>
      </c>
      <c r="J79" s="9">
        <v>3.0999999999999995E-3</v>
      </c>
    </row>
    <row r="80" spans="2:10" x14ac:dyDescent="0.3">
      <c r="B80" s="2" t="s">
        <v>134</v>
      </c>
      <c r="C80" s="11" t="s">
        <v>67</v>
      </c>
      <c r="H80" s="2" t="s">
        <v>11</v>
      </c>
      <c r="I80" s="9">
        <v>0.03</v>
      </c>
      <c r="J80" s="9">
        <v>2.5899999999999999E-2</v>
      </c>
    </row>
    <row r="81" spans="2:10" x14ac:dyDescent="0.3">
      <c r="B81" s="2" t="s">
        <v>56</v>
      </c>
      <c r="C81" s="11" t="s">
        <v>89</v>
      </c>
      <c r="H81" s="2" t="s">
        <v>18</v>
      </c>
      <c r="I81" s="9">
        <v>6.7000000000000002E-3</v>
      </c>
      <c r="J81" s="9">
        <v>2.5999999999999999E-3</v>
      </c>
    </row>
    <row r="82" spans="2:10" x14ac:dyDescent="0.3">
      <c r="B82" s="2" t="s">
        <v>135</v>
      </c>
      <c r="C82" s="11" t="s">
        <v>62</v>
      </c>
      <c r="H82" s="2" t="s">
        <v>172</v>
      </c>
      <c r="I82" s="9" t="s">
        <v>174</v>
      </c>
      <c r="J82" s="9" t="s">
        <v>174</v>
      </c>
    </row>
    <row r="83" spans="2:10" x14ac:dyDescent="0.3">
      <c r="B83" s="2" t="s">
        <v>136</v>
      </c>
      <c r="C83" s="11" t="s">
        <v>104</v>
      </c>
      <c r="H83" s="2" t="s">
        <v>29</v>
      </c>
      <c r="I83" s="9">
        <v>2E-3</v>
      </c>
      <c r="J83" s="9">
        <v>0</v>
      </c>
    </row>
    <row r="84" spans="2:10" x14ac:dyDescent="0.3">
      <c r="B84" s="2" t="s">
        <v>137</v>
      </c>
      <c r="C84" s="11" t="s">
        <v>69</v>
      </c>
      <c r="H84" s="2" t="s">
        <v>12</v>
      </c>
      <c r="I84" s="9">
        <v>1.4E-3</v>
      </c>
      <c r="J84" s="9">
        <v>0</v>
      </c>
    </row>
    <row r="85" spans="2:10" x14ac:dyDescent="0.3">
      <c r="B85" s="2" t="s">
        <v>138</v>
      </c>
      <c r="C85" s="11" t="s">
        <v>94</v>
      </c>
      <c r="H85" s="2" t="s">
        <v>46</v>
      </c>
      <c r="I85" s="9">
        <v>7.0000000000000001E-3</v>
      </c>
      <c r="J85" s="9">
        <v>2.8999999999999998E-3</v>
      </c>
    </row>
    <row r="86" spans="2:10" x14ac:dyDescent="0.3">
      <c r="B86" s="2" t="s">
        <v>139</v>
      </c>
      <c r="C86" s="11" t="s">
        <v>97</v>
      </c>
      <c r="H86" s="2" t="s">
        <v>182</v>
      </c>
      <c r="I86" s="9">
        <v>0.1024</v>
      </c>
      <c r="J86" s="9">
        <v>9.8299999999999998E-2</v>
      </c>
    </row>
    <row r="87" spans="2:10" x14ac:dyDescent="0.3">
      <c r="B87" s="2" t="s">
        <v>140</v>
      </c>
      <c r="C87" s="11" t="s">
        <v>86</v>
      </c>
      <c r="H87" s="2" t="s">
        <v>20</v>
      </c>
      <c r="I87" s="9">
        <v>3.6200000000000003E-2</v>
      </c>
      <c r="J87" s="9">
        <v>3.2100000000000004E-2</v>
      </c>
    </row>
    <row r="88" spans="2:10" x14ac:dyDescent="0.3">
      <c r="B88" s="2" t="s">
        <v>141</v>
      </c>
      <c r="C88" s="11" t="s">
        <v>75</v>
      </c>
      <c r="H88" s="2" t="s">
        <v>185</v>
      </c>
      <c r="I88" s="9" t="s">
        <v>174</v>
      </c>
      <c r="J88" s="9" t="s">
        <v>174</v>
      </c>
    </row>
    <row r="89" spans="2:10" x14ac:dyDescent="0.3">
      <c r="B89" s="2" t="s">
        <v>23</v>
      </c>
      <c r="C89" s="11" t="s">
        <v>92</v>
      </c>
      <c r="H89" s="2" t="s">
        <v>1</v>
      </c>
      <c r="I89" s="9">
        <v>3.8999999999999998E-3</v>
      </c>
      <c r="J89" s="9">
        <v>0</v>
      </c>
    </row>
    <row r="90" spans="2:10" x14ac:dyDescent="0.3">
      <c r="B90" s="2" t="s">
        <v>142</v>
      </c>
      <c r="C90" s="11" t="s">
        <v>75</v>
      </c>
      <c r="H90" s="2" t="s">
        <v>0</v>
      </c>
      <c r="I90" s="9">
        <v>4.1000000000000003E-3</v>
      </c>
      <c r="J90" s="9">
        <v>0</v>
      </c>
    </row>
    <row r="91" spans="2:10" x14ac:dyDescent="0.3">
      <c r="B91" s="2" t="s">
        <v>143</v>
      </c>
      <c r="C91" s="11" t="s">
        <v>87</v>
      </c>
      <c r="H91" s="2" t="s">
        <v>187</v>
      </c>
      <c r="I91" s="9">
        <v>1.2699999999999999E-2</v>
      </c>
      <c r="J91" s="9">
        <v>8.6E-3</v>
      </c>
    </row>
    <row r="92" spans="2:10" x14ac:dyDescent="0.3">
      <c r="B92" s="2" t="s">
        <v>144</v>
      </c>
      <c r="C92" s="11" t="s">
        <v>65</v>
      </c>
      <c r="H92" s="2" t="s">
        <v>189</v>
      </c>
      <c r="I92" s="9">
        <v>0.1008</v>
      </c>
      <c r="J92" s="9">
        <v>9.6699999999999994E-2</v>
      </c>
    </row>
    <row r="93" spans="2:10" x14ac:dyDescent="0.3">
      <c r="B93" s="2" t="s">
        <v>51</v>
      </c>
      <c r="C93" s="11" t="s">
        <v>97</v>
      </c>
      <c r="H93" s="2" t="s">
        <v>47</v>
      </c>
      <c r="I93" s="9">
        <v>1.6500000000000001E-2</v>
      </c>
      <c r="J93" s="9">
        <v>1.2400000000000001E-2</v>
      </c>
    </row>
    <row r="94" spans="2:10" x14ac:dyDescent="0.3">
      <c r="B94" s="2" t="s">
        <v>145</v>
      </c>
      <c r="C94" s="11" t="s">
        <v>108</v>
      </c>
    </row>
    <row r="95" spans="2:10" x14ac:dyDescent="0.3">
      <c r="B95" s="2" t="s">
        <v>146</v>
      </c>
      <c r="C95" s="11" t="s">
        <v>108</v>
      </c>
    </row>
    <row r="96" spans="2:10" x14ac:dyDescent="0.3">
      <c r="B96" s="2" t="s">
        <v>147</v>
      </c>
      <c r="C96" s="11" t="s">
        <v>92</v>
      </c>
    </row>
    <row r="97" spans="2:3" x14ac:dyDescent="0.3">
      <c r="B97" s="2" t="s">
        <v>148</v>
      </c>
      <c r="C97" s="11" t="s">
        <v>74</v>
      </c>
    </row>
    <row r="98" spans="2:3" x14ac:dyDescent="0.3">
      <c r="B98" s="2" t="s">
        <v>13</v>
      </c>
      <c r="C98" s="11" t="s">
        <v>105</v>
      </c>
    </row>
    <row r="99" spans="2:3" x14ac:dyDescent="0.3">
      <c r="B99" s="2" t="s">
        <v>149</v>
      </c>
      <c r="C99" s="11" t="s">
        <v>69</v>
      </c>
    </row>
    <row r="100" spans="2:3" x14ac:dyDescent="0.3">
      <c r="B100" s="2" t="s">
        <v>150</v>
      </c>
      <c r="C100" s="11" t="s">
        <v>82</v>
      </c>
    </row>
    <row r="101" spans="2:3" x14ac:dyDescent="0.3">
      <c r="B101" s="2" t="s">
        <v>151</v>
      </c>
      <c r="C101" s="11" t="s">
        <v>80</v>
      </c>
    </row>
    <row r="102" spans="2:3" x14ac:dyDescent="0.3">
      <c r="B102" s="2" t="s">
        <v>152</v>
      </c>
      <c r="C102" s="11" t="s">
        <v>74</v>
      </c>
    </row>
    <row r="103" spans="2:3" x14ac:dyDescent="0.3">
      <c r="B103" s="2" t="s">
        <v>153</v>
      </c>
      <c r="C103" s="11" t="s">
        <v>78</v>
      </c>
    </row>
    <row r="104" spans="2:3" x14ac:dyDescent="0.3">
      <c r="B104" s="2" t="s">
        <v>154</v>
      </c>
      <c r="C104" s="11" t="s">
        <v>108</v>
      </c>
    </row>
    <row r="105" spans="2:3" x14ac:dyDescent="0.3">
      <c r="B105" s="2" t="s">
        <v>155</v>
      </c>
      <c r="C105" s="11" t="s">
        <v>80</v>
      </c>
    </row>
    <row r="106" spans="2:3" x14ac:dyDescent="0.3">
      <c r="B106" s="2" t="s">
        <v>156</v>
      </c>
      <c r="C106" s="11" t="s">
        <v>65</v>
      </c>
    </row>
    <row r="107" spans="2:3" x14ac:dyDescent="0.3">
      <c r="B107" s="2" t="s">
        <v>14</v>
      </c>
      <c r="C107" s="11" t="s">
        <v>75</v>
      </c>
    </row>
    <row r="108" spans="2:3" x14ac:dyDescent="0.3">
      <c r="B108" s="2" t="s">
        <v>15</v>
      </c>
      <c r="C108" s="11" t="s">
        <v>75</v>
      </c>
    </row>
    <row r="109" spans="2:3" x14ac:dyDescent="0.3">
      <c r="B109" s="2" t="s">
        <v>157</v>
      </c>
      <c r="C109" s="11" t="s">
        <v>82</v>
      </c>
    </row>
    <row r="110" spans="2:3" x14ac:dyDescent="0.3">
      <c r="B110" s="2" t="s">
        <v>158</v>
      </c>
      <c r="C110" s="11" t="s">
        <v>94</v>
      </c>
    </row>
    <row r="111" spans="2:3" x14ac:dyDescent="0.3">
      <c r="B111" s="2" t="s">
        <v>57</v>
      </c>
      <c r="C111" s="11" t="s">
        <v>89</v>
      </c>
    </row>
    <row r="112" spans="2:3" x14ac:dyDescent="0.3">
      <c r="B112" s="2" t="s">
        <v>24</v>
      </c>
      <c r="C112" s="11" t="s">
        <v>75</v>
      </c>
    </row>
    <row r="113" spans="2:3" x14ac:dyDescent="0.3">
      <c r="B113" s="2" t="s">
        <v>159</v>
      </c>
      <c r="C113" s="11" t="s">
        <v>78</v>
      </c>
    </row>
    <row r="114" spans="2:3" x14ac:dyDescent="0.3">
      <c r="B114" s="2" t="s">
        <v>52</v>
      </c>
      <c r="C114" s="11" t="s">
        <v>108</v>
      </c>
    </row>
    <row r="115" spans="2:3" x14ac:dyDescent="0.3">
      <c r="B115" s="2" t="s">
        <v>160</v>
      </c>
      <c r="C115" s="11" t="s">
        <v>74</v>
      </c>
    </row>
    <row r="116" spans="2:3" x14ac:dyDescent="0.3">
      <c r="B116" s="2" t="s">
        <v>161</v>
      </c>
      <c r="C116" s="11" t="s">
        <v>82</v>
      </c>
    </row>
    <row r="117" spans="2:3" x14ac:dyDescent="0.3">
      <c r="B117" s="2" t="s">
        <v>162</v>
      </c>
      <c r="C117" s="11" t="s">
        <v>74</v>
      </c>
    </row>
    <row r="118" spans="2:3" x14ac:dyDescent="0.3">
      <c r="B118" s="2" t="s">
        <v>163</v>
      </c>
      <c r="C118" s="11" t="s">
        <v>67</v>
      </c>
    </row>
    <row r="119" spans="2:3" x14ac:dyDescent="0.3">
      <c r="B119" s="2" t="s">
        <v>53</v>
      </c>
      <c r="C119" s="11" t="s">
        <v>105</v>
      </c>
    </row>
    <row r="120" spans="2:3" x14ac:dyDescent="0.3">
      <c r="B120" s="2" t="s">
        <v>25</v>
      </c>
      <c r="C120" s="11" t="s">
        <v>92</v>
      </c>
    </row>
    <row r="121" spans="2:3" x14ac:dyDescent="0.3">
      <c r="B121" s="2" t="s">
        <v>16</v>
      </c>
      <c r="C121" s="11" t="s">
        <v>97</v>
      </c>
    </row>
    <row r="122" spans="2:3" x14ac:dyDescent="0.3">
      <c r="B122" s="2" t="s">
        <v>164</v>
      </c>
      <c r="C122" s="11" t="s">
        <v>62</v>
      </c>
    </row>
    <row r="123" spans="2:3" x14ac:dyDescent="0.3">
      <c r="B123" s="2" t="s">
        <v>165</v>
      </c>
      <c r="C123" s="11" t="s">
        <v>97</v>
      </c>
    </row>
    <row r="124" spans="2:3" x14ac:dyDescent="0.3">
      <c r="B124" s="2" t="s">
        <v>26</v>
      </c>
      <c r="C124" s="11" t="s">
        <v>74</v>
      </c>
    </row>
    <row r="125" spans="2:3" x14ac:dyDescent="0.3">
      <c r="B125" s="2" t="s">
        <v>166</v>
      </c>
      <c r="C125" s="11" t="s">
        <v>82</v>
      </c>
    </row>
    <row r="126" spans="2:3" x14ac:dyDescent="0.3">
      <c r="B126" s="2" t="s">
        <v>167</v>
      </c>
      <c r="C126" s="11" t="s">
        <v>87</v>
      </c>
    </row>
    <row r="127" spans="2:3" x14ac:dyDescent="0.3">
      <c r="B127" s="2" t="s">
        <v>168</v>
      </c>
      <c r="C127" s="11" t="s">
        <v>80</v>
      </c>
    </row>
    <row r="128" spans="2:3" x14ac:dyDescent="0.3">
      <c r="B128" s="2" t="s">
        <v>169</v>
      </c>
      <c r="C128" s="11" t="s">
        <v>112</v>
      </c>
    </row>
    <row r="129" spans="2:3" x14ac:dyDescent="0.3">
      <c r="B129" s="2" t="s">
        <v>170</v>
      </c>
      <c r="C129" s="11" t="s">
        <v>78</v>
      </c>
    </row>
    <row r="130" spans="2:3" x14ac:dyDescent="0.3">
      <c r="B130" s="2" t="s">
        <v>44</v>
      </c>
      <c r="C130" s="11" t="s">
        <v>75</v>
      </c>
    </row>
    <row r="131" spans="2:3" x14ac:dyDescent="0.3">
      <c r="B131" s="2" t="s">
        <v>27</v>
      </c>
      <c r="C131" s="11" t="s">
        <v>97</v>
      </c>
    </row>
    <row r="132" spans="2:3" x14ac:dyDescent="0.3">
      <c r="B132" s="2" t="s">
        <v>28</v>
      </c>
      <c r="C132" s="11" t="s">
        <v>97</v>
      </c>
    </row>
    <row r="133" spans="2:3" x14ac:dyDescent="0.3">
      <c r="B133" s="2" t="s">
        <v>171</v>
      </c>
      <c r="C133" s="11" t="s">
        <v>89</v>
      </c>
    </row>
    <row r="134" spans="2:3" x14ac:dyDescent="0.3">
      <c r="B134" s="2" t="s">
        <v>11</v>
      </c>
      <c r="C134" s="11" t="s">
        <v>112</v>
      </c>
    </row>
    <row r="135" spans="2:3" x14ac:dyDescent="0.3">
      <c r="B135" s="2" t="s">
        <v>18</v>
      </c>
      <c r="C135" s="11" t="s">
        <v>67</v>
      </c>
    </row>
    <row r="136" spans="2:3" x14ac:dyDescent="0.3">
      <c r="B136" s="2" t="s">
        <v>172</v>
      </c>
      <c r="C136" s="11" t="s">
        <v>71</v>
      </c>
    </row>
    <row r="137" spans="2:3" x14ac:dyDescent="0.3">
      <c r="B137" s="2" t="s">
        <v>173</v>
      </c>
      <c r="C137" s="11" t="s">
        <v>112</v>
      </c>
    </row>
    <row r="138" spans="2:3" x14ac:dyDescent="0.3">
      <c r="B138" s="2" t="s">
        <v>175</v>
      </c>
      <c r="C138" s="11" t="s">
        <v>69</v>
      </c>
    </row>
    <row r="139" spans="2:3" x14ac:dyDescent="0.3">
      <c r="B139" s="2" t="s">
        <v>176</v>
      </c>
      <c r="C139" s="11" t="s">
        <v>89</v>
      </c>
    </row>
    <row r="140" spans="2:3" x14ac:dyDescent="0.3">
      <c r="B140" s="2" t="s">
        <v>177</v>
      </c>
      <c r="C140" s="11" t="s">
        <v>82</v>
      </c>
    </row>
    <row r="141" spans="2:3" x14ac:dyDescent="0.3">
      <c r="B141" s="2" t="s">
        <v>29</v>
      </c>
      <c r="C141" s="11" t="s">
        <v>75</v>
      </c>
    </row>
    <row r="142" spans="2:3" x14ac:dyDescent="0.3">
      <c r="B142" s="2" t="s">
        <v>12</v>
      </c>
      <c r="C142" s="11" t="s">
        <v>75</v>
      </c>
    </row>
    <row r="143" spans="2:3" x14ac:dyDescent="0.3">
      <c r="B143" s="2" t="s">
        <v>45</v>
      </c>
      <c r="C143" s="11" t="s">
        <v>87</v>
      </c>
    </row>
    <row r="144" spans="2:3" x14ac:dyDescent="0.3">
      <c r="B144" s="2" t="s">
        <v>178</v>
      </c>
      <c r="C144" s="11" t="s">
        <v>69</v>
      </c>
    </row>
    <row r="145" spans="2:3" x14ac:dyDescent="0.3">
      <c r="B145" s="2" t="s">
        <v>179</v>
      </c>
      <c r="C145" s="11" t="s">
        <v>80</v>
      </c>
    </row>
    <row r="146" spans="2:3" x14ac:dyDescent="0.3">
      <c r="B146" s="2" t="s">
        <v>46</v>
      </c>
      <c r="C146" s="11" t="s">
        <v>67</v>
      </c>
    </row>
    <row r="147" spans="2:3" x14ac:dyDescent="0.3">
      <c r="B147" s="2" t="s">
        <v>180</v>
      </c>
      <c r="C147" s="11" t="s">
        <v>69</v>
      </c>
    </row>
    <row r="148" spans="2:3" x14ac:dyDescent="0.3">
      <c r="B148" s="2" t="s">
        <v>181</v>
      </c>
      <c r="C148" s="11" t="s">
        <v>112</v>
      </c>
    </row>
    <row r="149" spans="2:3" x14ac:dyDescent="0.3">
      <c r="B149" s="2" t="s">
        <v>182</v>
      </c>
      <c r="C149" s="11" t="s">
        <v>108</v>
      </c>
    </row>
    <row r="150" spans="2:3" x14ac:dyDescent="0.3">
      <c r="B150" s="2" t="s">
        <v>20</v>
      </c>
      <c r="C150" s="11" t="s">
        <v>80</v>
      </c>
    </row>
    <row r="151" spans="2:3" x14ac:dyDescent="0.3">
      <c r="B151" s="2" t="s">
        <v>183</v>
      </c>
      <c r="C151" s="11" t="s">
        <v>67</v>
      </c>
    </row>
    <row r="152" spans="2:3" x14ac:dyDescent="0.3">
      <c r="B152" s="2" t="s">
        <v>184</v>
      </c>
      <c r="C152" s="11" t="s">
        <v>69</v>
      </c>
    </row>
    <row r="153" spans="2:3" x14ac:dyDescent="0.3">
      <c r="B153" s="2" t="s">
        <v>185</v>
      </c>
      <c r="C153" s="11" t="s">
        <v>71</v>
      </c>
    </row>
    <row r="154" spans="2:3" x14ac:dyDescent="0.3">
      <c r="B154" s="2" t="s">
        <v>186</v>
      </c>
      <c r="C154" s="11" t="s">
        <v>62</v>
      </c>
    </row>
    <row r="155" spans="2:3" x14ac:dyDescent="0.3">
      <c r="B155" s="2" t="s">
        <v>1</v>
      </c>
      <c r="C155" s="11" t="s">
        <v>87</v>
      </c>
    </row>
    <row r="156" spans="2:3" x14ac:dyDescent="0.3">
      <c r="B156" s="2" t="s">
        <v>0</v>
      </c>
      <c r="C156" s="11" t="s">
        <v>75</v>
      </c>
    </row>
    <row r="157" spans="2:3" x14ac:dyDescent="0.3">
      <c r="B157" s="2" t="s">
        <v>187</v>
      </c>
      <c r="C157" s="11" t="s">
        <v>67</v>
      </c>
    </row>
    <row r="158" spans="2:3" x14ac:dyDescent="0.3">
      <c r="B158" s="2" t="s">
        <v>188</v>
      </c>
      <c r="C158" s="11" t="s">
        <v>65</v>
      </c>
    </row>
    <row r="159" spans="2:3" x14ac:dyDescent="0.3">
      <c r="B159" s="2" t="s">
        <v>189</v>
      </c>
      <c r="C159" s="11" t="s">
        <v>86</v>
      </c>
    </row>
    <row r="160" spans="2:3" x14ac:dyDescent="0.3">
      <c r="B160" s="2" t="s">
        <v>47</v>
      </c>
      <c r="C160" s="11" t="s">
        <v>112</v>
      </c>
    </row>
    <row r="161" spans="2:3" x14ac:dyDescent="0.3">
      <c r="B161" s="2" t="s">
        <v>55</v>
      </c>
      <c r="C161" s="11" t="s">
        <v>108</v>
      </c>
    </row>
  </sheetData>
  <mergeCells count="1">
    <mergeCell ref="B2:C2"/>
  </mergeCells>
  <pageMargins left="0.7" right="0.7" top="0.75" bottom="0.75" header="0.3" footer="0.3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Free Rate Calculation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Rawat</dc:creator>
  <cp:lastModifiedBy>AJAY RAWAT</cp:lastModifiedBy>
  <cp:lastPrinted>2025-02-17T02:03:44Z</cp:lastPrinted>
  <dcterms:created xsi:type="dcterms:W3CDTF">2015-06-05T18:17:20Z</dcterms:created>
  <dcterms:modified xsi:type="dcterms:W3CDTF">2025-02-17T02:03:47Z</dcterms:modified>
</cp:coreProperties>
</file>