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ction" sheetId="1" r:id="rId4"/>
    <sheet state="visible" name="Player List" sheetId="2" r:id="rId5"/>
  </sheets>
  <definedNames/>
  <calcPr/>
</workbook>
</file>

<file path=xl/sharedStrings.xml><?xml version="1.0" encoding="utf-8"?>
<sst xmlns="http://schemas.openxmlformats.org/spreadsheetml/2006/main" count="84" uniqueCount="36">
  <si>
    <t>Sharpner</t>
  </si>
  <si>
    <t>Google</t>
  </si>
  <si>
    <t>Netflix</t>
  </si>
  <si>
    <t>Amazon</t>
  </si>
  <si>
    <t xml:space="preserve"> </t>
  </si>
  <si>
    <t>Players</t>
  </si>
  <si>
    <t>Purchase Price</t>
  </si>
  <si>
    <t>Category</t>
  </si>
  <si>
    <t>rohit shrama</t>
  </si>
  <si>
    <t>ms dhoni</t>
  </si>
  <si>
    <t>virat kohli</t>
  </si>
  <si>
    <t>kuldeep yadav</t>
  </si>
  <si>
    <t>shubham gill</t>
  </si>
  <si>
    <t>All bets are in  100,000 increments</t>
  </si>
  <si>
    <t>Total indians</t>
  </si>
  <si>
    <t>Total Overseas</t>
  </si>
  <si>
    <t>Total Players</t>
  </si>
  <si>
    <t>Player in Focus</t>
  </si>
  <si>
    <t>herry brock</t>
  </si>
  <si>
    <t>Players Left</t>
  </si>
  <si>
    <t>Last Players Sold</t>
  </si>
  <si>
    <t>Bid by Team</t>
  </si>
  <si>
    <t>Original Price</t>
  </si>
  <si>
    <t>Sale Price</t>
  </si>
  <si>
    <t>Current Price</t>
  </si>
  <si>
    <t>Players Sold</t>
  </si>
  <si>
    <t>Bid bt Team</t>
  </si>
  <si>
    <t>Players Names</t>
  </si>
  <si>
    <t>Selling Price</t>
  </si>
  <si>
    <t>Sold</t>
  </si>
  <si>
    <t>Sold To</t>
  </si>
  <si>
    <t>travis head</t>
  </si>
  <si>
    <t>Overseas</t>
  </si>
  <si>
    <t>Unsold</t>
  </si>
  <si>
    <t>Indian</t>
  </si>
  <si>
    <t>sold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</si>
</sst>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  <font/>
  </fonts>
  <fills count="13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1155CC"/>
        <bgColor rgb="FF1155CC"/>
      </patternFill>
    </fill>
    <fill>
      <patternFill patternType="solid">
        <fgColor rgb="FFC27BA0"/>
        <bgColor rgb="FFC27BA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1" fillId="2" fontId="1" numFmtId="164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2" numFmtId="0" xfId="0" applyFont="1"/>
    <xf borderId="0" fillId="2" fontId="1" numFmtId="164" xfId="0" applyAlignment="1" applyFont="1" applyNumberFormat="1">
      <alignment readingOrder="0"/>
    </xf>
    <xf borderId="1" fillId="0" fontId="2" numFmtId="0" xfId="0" applyBorder="1" applyFont="1"/>
    <xf borderId="1" fillId="3" fontId="3" numFmtId="0" xfId="0" applyAlignment="1" applyBorder="1" applyFill="1" applyFont="1">
      <alignment readingOrder="0"/>
    </xf>
    <xf borderId="1" fillId="4" fontId="3" numFmtId="0" xfId="0" applyAlignment="1" applyBorder="1" applyFill="1" applyFont="1">
      <alignment readingOrder="0"/>
    </xf>
    <xf borderId="1" fillId="5" fontId="2" numFmtId="0" xfId="0" applyAlignment="1" applyBorder="1" applyFill="1" applyFont="1">
      <alignment readingOrder="0"/>
    </xf>
    <xf borderId="1" fillId="6" fontId="2" numFmtId="0" xfId="0" applyAlignment="1" applyBorder="1" applyFill="1" applyFont="1">
      <alignment readingOrder="0"/>
    </xf>
    <xf borderId="1" fillId="7" fontId="2" numFmtId="0" xfId="0" applyBorder="1" applyFill="1" applyFont="1"/>
    <xf borderId="1" fillId="5" fontId="2" numFmtId="0" xfId="0" applyBorder="1" applyFont="1"/>
    <xf borderId="1" fillId="6" fontId="2" numFmtId="0" xfId="0" applyBorder="1" applyFont="1"/>
    <xf borderId="2" fillId="4" fontId="2" numFmtId="0" xfId="0" applyAlignment="1" applyBorder="1" applyFont="1">
      <alignment readingOrder="0"/>
    </xf>
    <xf borderId="3" fillId="0" fontId="4" numFmtId="0" xfId="0" applyBorder="1" applyFont="1"/>
    <xf borderId="4" fillId="0" fontId="4" numFmtId="0" xfId="0" applyBorder="1" applyFont="1"/>
    <xf borderId="1" fillId="3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1" fillId="3" fontId="2" numFmtId="0" xfId="0" applyBorder="1" applyFont="1"/>
    <xf borderId="2" fillId="8" fontId="2" numFmtId="0" xfId="0" applyAlignment="1" applyBorder="1" applyFill="1" applyFont="1">
      <alignment readingOrder="0"/>
    </xf>
    <xf borderId="1" fillId="8" fontId="2" numFmtId="0" xfId="0" applyAlignment="1" applyBorder="1" applyFont="1">
      <alignment readingOrder="0"/>
    </xf>
    <xf borderId="2" fillId="9" fontId="2" numFmtId="0" xfId="0" applyAlignment="1" applyBorder="1" applyFill="1" applyFont="1">
      <alignment readingOrder="0"/>
    </xf>
    <xf borderId="5" fillId="10" fontId="2" numFmtId="0" xfId="0" applyAlignment="1" applyBorder="1" applyFill="1" applyFont="1">
      <alignment readingOrder="0"/>
    </xf>
    <xf borderId="6" fillId="10" fontId="2" numFmtId="0" xfId="0" applyBorder="1" applyFont="1"/>
    <xf borderId="7" fillId="10" fontId="2" numFmtId="0" xfId="0" applyAlignment="1" applyBorder="1" applyFont="1">
      <alignment horizontal="right" readingOrder="0"/>
    </xf>
    <xf borderId="8" fillId="11" fontId="2" numFmtId="0" xfId="0" applyAlignment="1" applyBorder="1" applyFill="1" applyFont="1">
      <alignment horizontal="right" readingOrder="0"/>
    </xf>
    <xf borderId="1" fillId="12" fontId="2" numFmtId="0" xfId="0" applyAlignment="1" applyBorder="1" applyFill="1" applyFont="1">
      <alignment readingOrder="0"/>
    </xf>
    <xf borderId="1" fillId="12" fontId="2" numFmtId="0" xfId="0" applyBorder="1" applyFont="1"/>
    <xf borderId="1" fillId="12" fontId="2" numFmtId="0" xfId="0" applyAlignment="1" applyBorder="1" applyFont="1">
      <alignment horizontal="right" readingOrder="0"/>
    </xf>
    <xf borderId="9" fillId="10" fontId="2" numFmtId="0" xfId="0" applyBorder="1" applyFont="1"/>
    <xf borderId="0" fillId="10" fontId="2" numFmtId="0" xfId="0" applyFont="1"/>
    <xf borderId="10" fillId="10" fontId="2" numFmtId="0" xfId="0" applyBorder="1" applyFont="1"/>
    <xf borderId="11" fillId="11" fontId="2" numFmtId="0" xfId="0" applyBorder="1" applyFont="1"/>
    <xf borderId="9" fillId="10" fontId="2" numFmtId="0" xfId="0" applyAlignment="1" applyBorder="1" applyFont="1">
      <alignment readingOrder="0"/>
    </xf>
    <xf borderId="10" fillId="10" fontId="2" numFmtId="4" xfId="0" applyAlignment="1" applyBorder="1" applyFont="1" applyNumberFormat="1">
      <alignment readingOrder="0"/>
    </xf>
    <xf borderId="1" fillId="12" fontId="2" numFmtId="0" xfId="0" applyAlignment="1" applyBorder="1" applyFont="1">
      <alignment readingOrder="0"/>
    </xf>
    <xf borderId="10" fillId="10" fontId="2" numFmtId="0" xfId="0" applyAlignment="1" applyBorder="1" applyFont="1">
      <alignment readingOrder="0"/>
    </xf>
    <xf borderId="11" fillId="11" fontId="2" numFmtId="0" xfId="0" applyAlignment="1" applyBorder="1" applyFont="1">
      <alignment horizontal="right" readingOrder="0"/>
    </xf>
    <xf borderId="12" fillId="10" fontId="2" numFmtId="0" xfId="0" applyAlignment="1" applyBorder="1" applyFont="1">
      <alignment readingOrder="0"/>
    </xf>
    <xf borderId="13" fillId="10" fontId="2" numFmtId="0" xfId="0" applyBorder="1" applyFont="1"/>
    <xf borderId="14" fillId="10" fontId="2" numFmtId="0" xfId="0" applyAlignment="1" applyBorder="1" applyFont="1">
      <alignment horizontal="right" readingOrder="0"/>
    </xf>
    <xf borderId="15" fillId="11" fontId="2" numFmtId="0" xfId="0" applyBorder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17</xdr:row>
      <xdr:rowOff>104775</xdr:rowOff>
    </xdr:from>
    <xdr:ext cx="2705100" cy="390525"/>
    <xdr:grpSp>
      <xdr:nvGrpSpPr>
        <xdr:cNvPr id="2" name="Shape 2" title="Drawing"/>
        <xdr:cNvGrpSpPr/>
      </xdr:nvGrpSpPr>
      <xdr:grpSpPr>
        <a:xfrm>
          <a:off x="1492950" y="1308875"/>
          <a:ext cx="5082050" cy="715800"/>
          <a:chOff x="1492950" y="1308875"/>
          <a:chExt cx="5082050" cy="715800"/>
        </a:xfrm>
      </xdr:grpSpPr>
      <xdr:sp>
        <xdr:nvSpPr>
          <xdr:cNvPr id="3" name="Shape 3"/>
          <xdr:cNvSpPr/>
        </xdr:nvSpPr>
        <xdr:spPr>
          <a:xfrm>
            <a:off x="1492950" y="1308875"/>
            <a:ext cx="1871400" cy="7158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1636100" y="1466675"/>
            <a:ext cx="49389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BID ON PLAYER</a:t>
            </a:r>
            <a:endParaRPr sz="1400"/>
          </a:p>
        </xdr:txBody>
      </xdr:sp>
    </xdr:grpSp>
    <xdr:clientData fLocksWithSheet="0"/>
  </xdr:oneCellAnchor>
  <xdr:oneCellAnchor>
    <xdr:from>
      <xdr:col>8</xdr:col>
      <xdr:colOff>238125</xdr:colOff>
      <xdr:row>17</xdr:row>
      <xdr:rowOff>104775</xdr:rowOff>
    </xdr:from>
    <xdr:ext cx="2333625" cy="390525"/>
    <xdr:grpSp>
      <xdr:nvGrpSpPr>
        <xdr:cNvPr id="2" name="Shape 2" title="Drawing"/>
        <xdr:cNvGrpSpPr/>
      </xdr:nvGrpSpPr>
      <xdr:grpSpPr>
        <a:xfrm>
          <a:off x="2147375" y="1247525"/>
          <a:ext cx="4550400" cy="685200"/>
          <a:chOff x="2147375" y="1247525"/>
          <a:chExt cx="4550400" cy="685200"/>
        </a:xfrm>
      </xdr:grpSpPr>
      <xdr:sp>
        <xdr:nvSpPr>
          <xdr:cNvPr id="5" name="Shape 5"/>
          <xdr:cNvSpPr/>
        </xdr:nvSpPr>
        <xdr:spPr>
          <a:xfrm>
            <a:off x="2147375" y="1247525"/>
            <a:ext cx="1646400" cy="685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2259875" y="1390025"/>
            <a:ext cx="44379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BID ON PLAYER</a:t>
            </a:r>
            <a:endParaRPr sz="1400"/>
          </a:p>
        </xdr:txBody>
      </xdr:sp>
    </xdr:grpSp>
    <xdr:clientData fLocksWithSheet="0"/>
  </xdr:oneCellAnchor>
  <xdr:oneCellAnchor>
    <xdr:from>
      <xdr:col>12</xdr:col>
      <xdr:colOff>238125</xdr:colOff>
      <xdr:row>17</xdr:row>
      <xdr:rowOff>76200</xdr:rowOff>
    </xdr:from>
    <xdr:ext cx="1571625" cy="390525"/>
    <xdr:grpSp>
      <xdr:nvGrpSpPr>
        <xdr:cNvPr id="2" name="Shape 2" title="Drawing"/>
        <xdr:cNvGrpSpPr/>
      </xdr:nvGrpSpPr>
      <xdr:grpSpPr>
        <a:xfrm>
          <a:off x="1820175" y="1308875"/>
          <a:ext cx="3548250" cy="736200"/>
          <a:chOff x="1820175" y="1308875"/>
          <a:chExt cx="3548250" cy="736200"/>
        </a:xfrm>
      </xdr:grpSpPr>
      <xdr:sp>
        <xdr:nvSpPr>
          <xdr:cNvPr id="7" name="Shape 7"/>
          <xdr:cNvSpPr/>
        </xdr:nvSpPr>
        <xdr:spPr>
          <a:xfrm>
            <a:off x="1820175" y="1308875"/>
            <a:ext cx="2423400" cy="736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2239425" y="1476875"/>
            <a:ext cx="31290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BID ON PLAYER</a:t>
            </a:r>
            <a:endParaRPr sz="1400"/>
          </a:p>
        </xdr:txBody>
      </xdr:sp>
    </xdr:grpSp>
    <xdr:clientData fLocksWithSheet="0"/>
  </xdr:oneCellAnchor>
  <xdr:oneCellAnchor>
    <xdr:from>
      <xdr:col>4</xdr:col>
      <xdr:colOff>200025</xdr:colOff>
      <xdr:row>26</xdr:row>
      <xdr:rowOff>190500</xdr:rowOff>
    </xdr:from>
    <xdr:ext cx="3305175" cy="514350"/>
    <xdr:grpSp>
      <xdr:nvGrpSpPr>
        <xdr:cNvPr id="2" name="Shape 2" title="Drawing"/>
        <xdr:cNvGrpSpPr/>
      </xdr:nvGrpSpPr>
      <xdr:grpSpPr>
        <a:xfrm>
          <a:off x="1769025" y="1247525"/>
          <a:ext cx="5225300" cy="766800"/>
          <a:chOff x="1769025" y="1247525"/>
          <a:chExt cx="5225300" cy="766800"/>
        </a:xfrm>
      </xdr:grpSpPr>
      <xdr:sp>
        <xdr:nvSpPr>
          <xdr:cNvPr id="9" name="Shape 9"/>
          <xdr:cNvSpPr/>
        </xdr:nvSpPr>
        <xdr:spPr>
          <a:xfrm>
            <a:off x="1769025" y="1247525"/>
            <a:ext cx="1288500" cy="7668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2086025" y="1430825"/>
            <a:ext cx="49083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SOLD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314325</xdr:colOff>
      <xdr:row>17</xdr:row>
      <xdr:rowOff>76200</xdr:rowOff>
    </xdr:from>
    <xdr:ext cx="2409825" cy="438150"/>
    <xdr:grpSp>
      <xdr:nvGrpSpPr>
        <xdr:cNvPr id="2" name="Shape 2" title="Drawing"/>
        <xdr:cNvGrpSpPr/>
      </xdr:nvGrpSpPr>
      <xdr:grpSpPr>
        <a:xfrm>
          <a:off x="2290550" y="1216850"/>
          <a:ext cx="3875650" cy="746400"/>
          <a:chOff x="2290550" y="1216850"/>
          <a:chExt cx="3875650" cy="746400"/>
        </a:xfrm>
      </xdr:grpSpPr>
      <xdr:sp>
        <xdr:nvSpPr>
          <xdr:cNvPr id="11" name="Shape 11"/>
          <xdr:cNvSpPr/>
        </xdr:nvSpPr>
        <xdr:spPr>
          <a:xfrm>
            <a:off x="2290550" y="1216850"/>
            <a:ext cx="2034900" cy="7464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2515500" y="1389950"/>
            <a:ext cx="3650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BID ON PLAYER</a:t>
            </a:r>
            <a:endParaRPr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25"/>
    <col customWidth="1" min="4" max="4" width="4.38"/>
    <col customWidth="1" min="8" max="8" width="4.25"/>
    <col customWidth="1" min="11" max="11" width="14.0"/>
    <col customWidth="1" min="12" max="12" width="4.63"/>
  </cols>
  <sheetData>
    <row r="1">
      <c r="A1" s="1" t="s">
        <v>0</v>
      </c>
      <c r="B1" s="2"/>
      <c r="C1" s="3">
        <f>(100000000 -SUM(B4:B15))</f>
        <v>40000000</v>
      </c>
      <c r="D1" s="4"/>
      <c r="E1" s="5" t="s">
        <v>1</v>
      </c>
      <c r="F1" s="6"/>
      <c r="G1" s="7">
        <f>(100000000 -SUM(F4:F15))</f>
        <v>80000000</v>
      </c>
      <c r="H1" s="4"/>
      <c r="I1" s="5" t="s">
        <v>2</v>
      </c>
      <c r="J1" s="6"/>
      <c r="K1" s="7">
        <f>(100000000 -SUM(J4:J15))</f>
        <v>80000000</v>
      </c>
      <c r="L1" s="4"/>
      <c r="M1" s="5" t="s">
        <v>3</v>
      </c>
      <c r="N1" s="6"/>
      <c r="O1" s="7">
        <f>(100000000 -SUM(N4:N15))</f>
        <v>100000000</v>
      </c>
    </row>
    <row r="2">
      <c r="A2" s="8"/>
      <c r="B2" s="8"/>
      <c r="C2" s="8"/>
      <c r="G2" s="4" t="s">
        <v>4</v>
      </c>
    </row>
    <row r="3">
      <c r="A3" s="9" t="s">
        <v>5</v>
      </c>
      <c r="B3" s="9" t="s">
        <v>6</v>
      </c>
      <c r="C3" s="9" t="s">
        <v>7</v>
      </c>
      <c r="D3" s="4"/>
      <c r="E3" s="9" t="s">
        <v>5</v>
      </c>
      <c r="F3" s="9" t="s">
        <v>6</v>
      </c>
      <c r="G3" s="9" t="s">
        <v>7</v>
      </c>
      <c r="H3" s="4"/>
      <c r="I3" s="10" t="s">
        <v>5</v>
      </c>
      <c r="J3" s="10" t="s">
        <v>6</v>
      </c>
      <c r="K3" s="10" t="s">
        <v>7</v>
      </c>
      <c r="L3" s="4"/>
      <c r="M3" s="10" t="s">
        <v>5</v>
      </c>
      <c r="N3" s="10" t="s">
        <v>6</v>
      </c>
      <c r="O3" s="10" t="s">
        <v>7</v>
      </c>
    </row>
    <row r="4">
      <c r="A4" s="11" t="s">
        <v>8</v>
      </c>
      <c r="B4" s="12">
        <v>2.0E7</v>
      </c>
      <c r="C4" s="13" t="str">
        <f>IFNA(VLOOKUP(A4,'Player List'!A2:F8,4,0),)</f>
        <v>Indian</v>
      </c>
      <c r="E4" s="11" t="s">
        <v>9</v>
      </c>
      <c r="F4" s="12">
        <v>2.0E7</v>
      </c>
      <c r="G4" s="13" t="str">
        <f>IFNA(VLOOKUP(I4,'Player List'!A2:F8,4,0),)</f>
        <v>Indian</v>
      </c>
      <c r="I4" s="11" t="s">
        <v>10</v>
      </c>
      <c r="J4" s="12">
        <v>2.0E7</v>
      </c>
      <c r="K4" s="13" t="str">
        <f>IFNA(VLOOKUP(I4,'Player List'!A2:F8,4,0),)</f>
        <v>Indian</v>
      </c>
      <c r="M4" s="11"/>
      <c r="N4" s="12"/>
      <c r="O4" s="13" t="str">
        <f>IFNA(VLOOKUP(M4,'Player List'!A2:F8,4,FALSE),)</f>
        <v/>
      </c>
    </row>
    <row r="5">
      <c r="A5" s="11" t="s">
        <v>11</v>
      </c>
      <c r="B5" s="12">
        <v>2.0E7</v>
      </c>
      <c r="C5" s="13" t="str">
        <f>IFNA(VLOOKUP(A5,'Player List'!A3:F9,4,0),)</f>
        <v>Indian</v>
      </c>
      <c r="E5" s="11"/>
      <c r="F5" s="12"/>
      <c r="G5" s="13" t="str">
        <f>IFNA(VLOOKUP(E5,'Player List'!A3:F9,4,0),)</f>
        <v/>
      </c>
      <c r="I5" s="11"/>
      <c r="J5" s="12"/>
      <c r="K5" s="13" t="str">
        <f>IFNA(VLOOKUP(I5,'Player List'!A3:F9,4,0),)</f>
        <v/>
      </c>
      <c r="M5" s="11"/>
      <c r="N5" s="12"/>
      <c r="O5" s="13" t="str">
        <f>IFNA(VLOOKUP(M5,'Player List'!A3:F9,4,FALSE),)</f>
        <v/>
      </c>
    </row>
    <row r="6">
      <c r="A6" s="11" t="s">
        <v>12</v>
      </c>
      <c r="B6" s="12">
        <v>2.0E7</v>
      </c>
      <c r="C6" s="13" t="str">
        <f>IFNA(VLOOKUP(A6,'Player List'!A4:F10,4,0),)</f>
        <v>Indian</v>
      </c>
      <c r="E6" s="11"/>
      <c r="F6" s="12"/>
      <c r="G6" s="13" t="str">
        <f>IFNA(VLOOKUP(E6,'Player List'!A4:F10,4,0),)</f>
        <v/>
      </c>
      <c r="I6" s="11"/>
      <c r="J6" s="12"/>
      <c r="K6" s="13" t="str">
        <f>IFNA(VLOOKUP(I6,'Player List'!A4:F10,4,0),)</f>
        <v/>
      </c>
      <c r="M6" s="14"/>
      <c r="N6" s="15"/>
      <c r="O6" s="13" t="str">
        <f>IFNA(VLOOKUP(M6,'Player List'!A4:F10,4,FALSE),)</f>
        <v/>
      </c>
    </row>
    <row r="7">
      <c r="A7" s="11"/>
      <c r="B7" s="12"/>
      <c r="C7" s="13" t="str">
        <f>IFNA(VLOOKUP(A7,'Player List'!A5:F11,4,0),)</f>
        <v/>
      </c>
      <c r="E7" s="11"/>
      <c r="F7" s="12"/>
      <c r="G7" s="13" t="str">
        <f>IFNA(VLOOKUP(E7,'Player List'!A5:F11,4,0),)</f>
        <v/>
      </c>
      <c r="I7" s="11"/>
      <c r="J7" s="12"/>
      <c r="K7" s="13" t="str">
        <f>IFNA(VLOOKUP(I7,'Player List'!A5:F11,4,0),)</f>
        <v/>
      </c>
      <c r="M7" s="14"/>
      <c r="N7" s="15"/>
      <c r="O7" s="13" t="str">
        <f>IFNA(VLOOKUP(M7,'Player List'!A5:F11,4,FALSE),)</f>
        <v/>
      </c>
    </row>
    <row r="8">
      <c r="A8" s="11"/>
      <c r="B8" s="15"/>
      <c r="C8" s="13" t="str">
        <f>IFNA(VLOOKUP(A8,'Player List'!A6:F12,4,0),)</f>
        <v/>
      </c>
      <c r="E8" s="11"/>
      <c r="F8" s="12"/>
      <c r="G8" s="13" t="str">
        <f>IFNA(VLOOKUP(E8,'Player List'!A6:F12,4,0),)</f>
        <v/>
      </c>
      <c r="I8" s="11"/>
      <c r="J8" s="12"/>
      <c r="K8" s="13" t="str">
        <f>IFNA(VLOOKUP(I8,'Player List'!A6:F12,4,0),)</f>
        <v/>
      </c>
      <c r="M8" s="14"/>
      <c r="N8" s="15"/>
      <c r="O8" s="13" t="str">
        <f>IFNA(VLOOKUP(M8,'Player List'!A6:F12,4,FALSE),)</f>
        <v/>
      </c>
    </row>
    <row r="9">
      <c r="A9" s="11"/>
      <c r="B9" s="15"/>
      <c r="C9" s="13" t="str">
        <f>IFNA(VLOOKUP(A9,'Player List'!A7:F13,4,0),)</f>
        <v/>
      </c>
      <c r="E9" s="14"/>
      <c r="F9" s="15"/>
      <c r="G9" s="13" t="str">
        <f>IFNA(VLOOKUP(E9,'Player List'!A7:F13,4,0),)</f>
        <v/>
      </c>
      <c r="I9" s="14"/>
      <c r="J9" s="15"/>
      <c r="K9" s="13" t="str">
        <f>IFNA(VLOOKUP(I9,'Player List'!A7:F13,4,0),)</f>
        <v/>
      </c>
      <c r="M9" s="14"/>
      <c r="N9" s="15"/>
      <c r="O9" s="13" t="str">
        <f>IFNA(VLOOKUP(M9,'Player List'!A7:F13,4,FALSE),)</f>
        <v/>
      </c>
    </row>
    <row r="10">
      <c r="A10" s="11"/>
      <c r="B10" s="15"/>
      <c r="C10" s="13" t="str">
        <f>IFNA(VLOOKUP(A10,'Player List'!A8:F14,4,0),)</f>
        <v/>
      </c>
      <c r="E10" s="14"/>
      <c r="F10" s="15"/>
      <c r="G10" s="13" t="str">
        <f>IFNA(VLOOKUP(E10,'Player List'!A8:F14,4,0),)</f>
        <v/>
      </c>
      <c r="I10" s="14"/>
      <c r="J10" s="15"/>
      <c r="K10" s="13" t="str">
        <f>IFNA(VLOOKUP(I10,'Player List'!A8:F14,4,0),)</f>
        <v/>
      </c>
      <c r="M10" s="14"/>
      <c r="N10" s="15"/>
      <c r="O10" s="13" t="str">
        <f>IFNA(VLOOKUP(M10,'Player List'!A8:F14,4,FALSE),)</f>
        <v/>
      </c>
    </row>
    <row r="11">
      <c r="A11" s="11"/>
      <c r="B11" s="15"/>
      <c r="C11" s="13" t="str">
        <f>IFNA(VLOOKUP(A11,'Player List'!A9:F15,4,0),)</f>
        <v/>
      </c>
      <c r="E11" s="14"/>
      <c r="F11" s="15"/>
      <c r="G11" s="13" t="str">
        <f>IFNA(VLOOKUP(E11,'Player List'!A9:F15,4,0),)</f>
        <v/>
      </c>
      <c r="I11" s="14"/>
      <c r="J11" s="15"/>
      <c r="K11" s="13" t="str">
        <f>IFNA(VLOOKUP(I11,'Player List'!A9:F15,4,0),)</f>
        <v/>
      </c>
      <c r="M11" s="14"/>
      <c r="N11" s="15"/>
      <c r="O11" s="13" t="str">
        <f>IFNA(VLOOKUP(M11,'Player List'!A9:F15,4,FALSE),)</f>
        <v/>
      </c>
    </row>
    <row r="12">
      <c r="A12" s="11"/>
      <c r="B12" s="15"/>
      <c r="C12" s="13" t="str">
        <f>IFNA(VLOOKUP(A12,'Player List'!A10:F16,4,0),)</f>
        <v/>
      </c>
      <c r="E12" s="14"/>
      <c r="F12" s="15"/>
      <c r="G12" s="13" t="str">
        <f>IFNA(VLOOKUP(E12,'Player List'!A10:F16,4,0),)</f>
        <v/>
      </c>
      <c r="I12" s="14"/>
      <c r="J12" s="15"/>
      <c r="K12" s="13" t="str">
        <f>IFNA(VLOOKUP(I12,'Player List'!A10:F16,4,0),)</f>
        <v/>
      </c>
      <c r="M12" s="14"/>
      <c r="N12" s="15"/>
      <c r="O12" s="13" t="str">
        <f>IFNA(VLOOKUP(M12,'Player List'!A10:F16,4,FALSE),)</f>
        <v/>
      </c>
    </row>
    <row r="13">
      <c r="A13" s="14"/>
      <c r="B13" s="15"/>
      <c r="C13" s="13" t="str">
        <f>IFNA(VLOOKUP(A13,'Player List'!A11:F17,4,0),)</f>
        <v/>
      </c>
      <c r="E13" s="14"/>
      <c r="F13" s="15"/>
      <c r="G13" s="13" t="str">
        <f>IFNA(VLOOKUP(E13,'Player List'!A11:F17,4,0),)</f>
        <v/>
      </c>
      <c r="I13" s="14"/>
      <c r="J13" s="15"/>
      <c r="K13" s="13" t="str">
        <f>IFNA(VLOOKUP(I13,'Player List'!A11:F17,4,0),)</f>
        <v/>
      </c>
      <c r="M13" s="14"/>
      <c r="N13" s="15"/>
      <c r="O13" s="13" t="str">
        <f>IFNA(VLOOKUP(M13,'Player List'!A11:F17,4,FALSE),)</f>
        <v/>
      </c>
    </row>
    <row r="14">
      <c r="A14" s="14"/>
      <c r="B14" s="15"/>
      <c r="C14" s="13" t="str">
        <f>IFNA(VLOOKUP(A14,'Player List'!A12:F18,4,0),)</f>
        <v/>
      </c>
      <c r="E14" s="14"/>
      <c r="F14" s="15"/>
      <c r="G14" s="13" t="str">
        <f>IFNA(VLOOKUP(E14,'Player List'!A12:F18,4,0),)</f>
        <v/>
      </c>
      <c r="I14" s="14"/>
      <c r="J14" s="15"/>
      <c r="K14" s="13" t="str">
        <f>IFNA(VLOOKUP(I14,'Player List'!A12:F18,4,0),)</f>
        <v/>
      </c>
      <c r="M14" s="14"/>
      <c r="N14" s="15"/>
      <c r="O14" s="13" t="str">
        <f>IFNA(VLOOKUP(M14,'Player List'!A12:F18,4,FALSE),)</f>
        <v/>
      </c>
    </row>
    <row r="15">
      <c r="A15" s="14"/>
      <c r="B15" s="15"/>
      <c r="C15" s="13" t="str">
        <f>IFNA(VLOOKUP(A15,'Player List'!A13:F19,4,0),)</f>
        <v/>
      </c>
      <c r="E15" s="14"/>
      <c r="F15" s="15"/>
      <c r="G15" s="13" t="str">
        <f>IFNA(VLOOKUP(E15,'Player List'!A13:F19,4,0),)</f>
        <v/>
      </c>
      <c r="I15" s="14"/>
      <c r="J15" s="15"/>
      <c r="K15" s="13" t="str">
        <f>IFNA(VLOOKUP(I15,'Player List'!A13:F19,4,0),)</f>
        <v/>
      </c>
      <c r="M15" s="14"/>
      <c r="N15" s="15"/>
      <c r="O15" s="13" t="str">
        <f>IFNA(VLOOKUP(M15,'Player List'!A13:F19,4,FALSE),)</f>
        <v/>
      </c>
    </row>
    <row r="16">
      <c r="A16" s="14"/>
      <c r="B16" s="15"/>
      <c r="C16" s="13" t="str">
        <f>IFNA(VLOOKUP(A16,'Player List'!A14:F20,4,0),)</f>
        <v/>
      </c>
      <c r="E16" s="14"/>
      <c r="F16" s="12"/>
      <c r="G16" s="13" t="str">
        <f>IFNA(VLOOKUP(E16,'Player List'!A14:F20,4,0),)</f>
        <v/>
      </c>
      <c r="I16" s="14"/>
      <c r="J16" s="15"/>
      <c r="K16" s="13" t="str">
        <f>IFNA(VLOOKUP(I16,'Player List'!A14:F20,4,0),)</f>
        <v/>
      </c>
      <c r="M16" s="14"/>
      <c r="N16" s="15"/>
      <c r="O16" s="13" t="str">
        <f>IFNA(VLOOKUP(M16,'Player List'!A14:F20,4,FALSE),)</f>
        <v/>
      </c>
    </row>
    <row r="17">
      <c r="A17" s="16" t="s">
        <v>13</v>
      </c>
      <c r="B17" s="17"/>
      <c r="C17" s="18"/>
      <c r="D17" s="4"/>
      <c r="E17" s="19" t="s">
        <v>13</v>
      </c>
      <c r="F17" s="19"/>
      <c r="G17" s="19"/>
      <c r="H17" s="4"/>
      <c r="I17" s="20" t="s">
        <v>13</v>
      </c>
      <c r="J17" s="20"/>
      <c r="K17" s="20"/>
      <c r="L17" s="4"/>
      <c r="M17" s="19" t="s">
        <v>13</v>
      </c>
      <c r="N17" s="19"/>
      <c r="O17" s="21"/>
    </row>
    <row r="18">
      <c r="A18" s="4"/>
      <c r="C18" s="4"/>
      <c r="D18" s="4"/>
      <c r="H18" s="4"/>
      <c r="I18" s="4"/>
      <c r="L18" s="4"/>
      <c r="M18" s="4"/>
    </row>
    <row r="19">
      <c r="D19" s="4"/>
      <c r="H19" s="4"/>
      <c r="L19" s="4"/>
    </row>
    <row r="20">
      <c r="D20" s="4"/>
      <c r="H20" s="4"/>
      <c r="L20" s="4"/>
    </row>
    <row r="21">
      <c r="A21" s="22" t="s">
        <v>14</v>
      </c>
      <c r="B21" s="18"/>
      <c r="C21" s="23">
        <f>COUNTIF(C4:C15,"Indian")</f>
        <v>3</v>
      </c>
      <c r="D21" s="4"/>
      <c r="E21" s="24" t="s">
        <v>14</v>
      </c>
      <c r="F21" s="18"/>
      <c r="G21" s="23">
        <f>COUNTIF(G4:G15,"Indian")</f>
        <v>1</v>
      </c>
      <c r="H21" s="4"/>
      <c r="I21" s="24" t="s">
        <v>14</v>
      </c>
      <c r="J21" s="18"/>
      <c r="K21" s="23">
        <f>COUNTIF(K4:K15,"Indian")</f>
        <v>1</v>
      </c>
      <c r="L21" s="4"/>
      <c r="M21" s="24" t="s">
        <v>14</v>
      </c>
      <c r="N21" s="18"/>
      <c r="O21" s="23">
        <f>COUNTIF(O4:O15,"Indian")</f>
        <v>0</v>
      </c>
    </row>
    <row r="22">
      <c r="A22" s="22" t="s">
        <v>15</v>
      </c>
      <c r="B22" s="18"/>
      <c r="C22" s="23">
        <f>COUNTIF(C4:C16,"Overseas")</f>
        <v>0</v>
      </c>
      <c r="D22" s="4"/>
      <c r="E22" s="24" t="s">
        <v>15</v>
      </c>
      <c r="F22" s="18"/>
      <c r="G22" s="23">
        <f>COUNTIF(G4:G16,"Overseas")</f>
        <v>0</v>
      </c>
      <c r="H22" s="4"/>
      <c r="I22" s="24" t="s">
        <v>15</v>
      </c>
      <c r="J22" s="18"/>
      <c r="K22" s="23">
        <f>COUNTIF(K4:K16,"Overseas")</f>
        <v>0</v>
      </c>
      <c r="L22" s="4"/>
      <c r="M22" s="24" t="s">
        <v>15</v>
      </c>
      <c r="N22" s="18"/>
      <c r="O22" s="23">
        <f>COUNTIF(O4:O16,"Overseas")</f>
        <v>0</v>
      </c>
    </row>
    <row r="23">
      <c r="A23" s="22" t="s">
        <v>16</v>
      </c>
      <c r="B23" s="18"/>
      <c r="C23" s="23">
        <f>C21+C22</f>
        <v>3</v>
      </c>
      <c r="D23" s="4"/>
      <c r="E23" s="24" t="s">
        <v>16</v>
      </c>
      <c r="F23" s="18"/>
      <c r="G23" s="23">
        <f>G21+G22</f>
        <v>1</v>
      </c>
      <c r="H23" s="4"/>
      <c r="I23" s="24" t="s">
        <v>16</v>
      </c>
      <c r="J23" s="18"/>
      <c r="K23" s="23">
        <f>K21+K22</f>
        <v>1</v>
      </c>
      <c r="L23" s="4"/>
      <c r="M23" s="24" t="s">
        <v>16</v>
      </c>
      <c r="N23" s="18"/>
      <c r="O23" s="23">
        <f>O21+O22</f>
        <v>0</v>
      </c>
    </row>
    <row r="24">
      <c r="O24" s="4"/>
    </row>
    <row r="26">
      <c r="A26" s="25" t="s">
        <v>17</v>
      </c>
      <c r="B26" s="26"/>
      <c r="C26" s="27" t="s">
        <v>18</v>
      </c>
      <c r="I26" s="28" t="s">
        <v>19</v>
      </c>
      <c r="K26" s="29" t="s">
        <v>20</v>
      </c>
      <c r="L26" s="30"/>
      <c r="M26" s="31" t="s">
        <v>10</v>
      </c>
      <c r="O26" s="4" t="s">
        <v>4</v>
      </c>
    </row>
    <row r="27">
      <c r="A27" s="32"/>
      <c r="B27" s="33"/>
      <c r="C27" s="34"/>
      <c r="I27" s="35">
        <f>COUNTIF('Player List'!E2:E8,"Unsold")</f>
        <v>2</v>
      </c>
      <c r="K27" s="29" t="s">
        <v>21</v>
      </c>
      <c r="L27" s="30"/>
      <c r="M27" s="31" t="s">
        <v>2</v>
      </c>
    </row>
    <row r="28">
      <c r="A28" s="36" t="s">
        <v>22</v>
      </c>
      <c r="B28" s="33"/>
      <c r="C28" s="37">
        <f>VLOOKUP(C26,'Player List'!A2:F8,2,FALSE)</f>
        <v>20000000</v>
      </c>
      <c r="I28" s="35"/>
      <c r="K28" s="29" t="s">
        <v>23</v>
      </c>
      <c r="L28" s="30"/>
      <c r="M28" s="38">
        <v>2.0E7</v>
      </c>
    </row>
    <row r="29">
      <c r="A29" s="36" t="s">
        <v>24</v>
      </c>
      <c r="B29" s="33"/>
      <c r="C29" s="39"/>
      <c r="I29" s="40" t="s">
        <v>25</v>
      </c>
    </row>
    <row r="30">
      <c r="A30" s="41" t="s">
        <v>26</v>
      </c>
      <c r="B30" s="42"/>
      <c r="C30" s="43"/>
      <c r="I30" s="44">
        <f>COUNTIF('Player List'!E2:E8,"sold")</f>
        <v>5</v>
      </c>
    </row>
  </sheetData>
  <mergeCells count="18">
    <mergeCell ref="I18:K20"/>
    <mergeCell ref="I21:J21"/>
    <mergeCell ref="I22:J22"/>
    <mergeCell ref="I23:J23"/>
    <mergeCell ref="A21:B21"/>
    <mergeCell ref="A22:B22"/>
    <mergeCell ref="E22:F22"/>
    <mergeCell ref="A23:B23"/>
    <mergeCell ref="E23:F23"/>
    <mergeCell ref="M22:N22"/>
    <mergeCell ref="M23:N23"/>
    <mergeCell ref="A17:C17"/>
    <mergeCell ref="A18:B20"/>
    <mergeCell ref="C18:C20"/>
    <mergeCell ref="E18:G20"/>
    <mergeCell ref="M18:O20"/>
    <mergeCell ref="E21:F21"/>
    <mergeCell ref="M21:N2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14.5"/>
    <col customWidth="1" min="3" max="3" width="15.0"/>
    <col customWidth="1" min="4" max="4" width="15.13"/>
  </cols>
  <sheetData>
    <row r="1">
      <c r="A1" s="45" t="s">
        <v>27</v>
      </c>
      <c r="B1" s="45" t="s">
        <v>22</v>
      </c>
      <c r="C1" s="45" t="s">
        <v>28</v>
      </c>
      <c r="D1" s="45" t="s">
        <v>7</v>
      </c>
      <c r="E1" s="45" t="s">
        <v>29</v>
      </c>
      <c r="F1" s="45" t="s">
        <v>30</v>
      </c>
      <c r="J1" s="4" t="s">
        <v>31</v>
      </c>
    </row>
    <row r="2">
      <c r="A2" s="46" t="s">
        <v>18</v>
      </c>
      <c r="B2" s="47">
        <v>2.0E7</v>
      </c>
      <c r="C2" s="48"/>
      <c r="D2" s="49" t="s">
        <v>32</v>
      </c>
      <c r="E2" s="49" t="s">
        <v>33</v>
      </c>
      <c r="F2" s="49"/>
    </row>
    <row r="3">
      <c r="A3" s="46" t="s">
        <v>31</v>
      </c>
      <c r="B3" s="47">
        <v>2.0E7</v>
      </c>
      <c r="C3" s="48"/>
      <c r="D3" s="49" t="s">
        <v>32</v>
      </c>
      <c r="E3" s="49" t="s">
        <v>33</v>
      </c>
      <c r="F3" s="49"/>
    </row>
    <row r="4">
      <c r="A4" s="46" t="s">
        <v>10</v>
      </c>
      <c r="B4" s="47">
        <v>2.0E7</v>
      </c>
      <c r="C4" s="46">
        <v>2.0E7</v>
      </c>
      <c r="D4" s="49" t="s">
        <v>34</v>
      </c>
      <c r="E4" s="49" t="s">
        <v>35</v>
      </c>
      <c r="F4" s="49" t="s">
        <v>2</v>
      </c>
    </row>
    <row r="5">
      <c r="A5" s="46" t="s">
        <v>8</v>
      </c>
      <c r="B5" s="47">
        <v>2.0E7</v>
      </c>
      <c r="C5" s="48">
        <v>2.0E7</v>
      </c>
      <c r="D5" s="49" t="s">
        <v>34</v>
      </c>
      <c r="E5" s="49" t="s">
        <v>35</v>
      </c>
      <c r="F5" s="49" t="s">
        <v>0</v>
      </c>
    </row>
    <row r="6">
      <c r="A6" s="46" t="s">
        <v>12</v>
      </c>
      <c r="B6" s="47">
        <v>2.0E7</v>
      </c>
      <c r="C6" s="48">
        <v>2.0E7</v>
      </c>
      <c r="D6" s="49" t="s">
        <v>34</v>
      </c>
      <c r="E6" s="49" t="s">
        <v>35</v>
      </c>
      <c r="F6" s="49" t="s">
        <v>0</v>
      </c>
    </row>
    <row r="7">
      <c r="A7" s="46" t="s">
        <v>9</v>
      </c>
      <c r="B7" s="47">
        <v>2.0E7</v>
      </c>
      <c r="C7" s="48">
        <v>2.0E7</v>
      </c>
      <c r="D7" s="49" t="s">
        <v>34</v>
      </c>
      <c r="E7" s="49" t="s">
        <v>35</v>
      </c>
      <c r="F7" s="49" t="s">
        <v>1</v>
      </c>
    </row>
    <row r="8">
      <c r="A8" s="46" t="s">
        <v>11</v>
      </c>
      <c r="B8" s="47">
        <v>2.0E7</v>
      </c>
      <c r="C8" s="48">
        <v>2.0E7</v>
      </c>
      <c r="D8" s="49" t="s">
        <v>34</v>
      </c>
      <c r="E8" s="49" t="s">
        <v>35</v>
      </c>
      <c r="F8" s="49" t="s">
        <v>0</v>
      </c>
    </row>
  </sheetData>
  <drawing r:id="rId1"/>
</worksheet>
</file>