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BStudio\CSAYContractManagementSoftware\"/>
    </mc:Choice>
  </mc:AlternateContent>
  <xr:revisionPtr revIDLastSave="0" documentId="13_ncr:1_{DA311BF7-40C3-4C14-B4A4-5FE9BC6E761E}" xr6:coauthVersionLast="47" xr6:coauthVersionMax="47" xr10:uidLastSave="{00000000-0000-0000-0000-000000000000}"/>
  <bookViews>
    <workbookView xWindow="-120" yWindow="-120" windowWidth="20730" windowHeight="11160" xr2:uid="{193CE6FD-A91E-4DF5-B481-859DA899C5F3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/>
  <c r="G16" i="1"/>
  <c r="I17" i="2"/>
  <c r="I10" i="2"/>
  <c r="I11" i="2"/>
  <c r="I12" i="2"/>
  <c r="I13" i="2"/>
  <c r="I14" i="2"/>
  <c r="I15" i="2"/>
  <c r="I9" i="2"/>
  <c r="I7" i="2"/>
  <c r="I6" i="2"/>
  <c r="H17" i="2"/>
  <c r="H9" i="2"/>
  <c r="H13" i="2" s="1"/>
  <c r="E17" i="2"/>
  <c r="E13" i="2"/>
  <c r="E9" i="2"/>
  <c r="D9" i="2"/>
  <c r="D13" i="2" s="1"/>
  <c r="E6" i="2"/>
  <c r="H9" i="1"/>
</calcChain>
</file>

<file path=xl/sharedStrings.xml><?xml version="1.0" encoding="utf-8"?>
<sst xmlns="http://schemas.openxmlformats.org/spreadsheetml/2006/main" count="102" uniqueCount="43">
  <si>
    <t>Record 2023/06/26_20:51:22</t>
  </si>
  <si>
    <t>SN</t>
  </si>
  <si>
    <t>Description Estimate</t>
  </si>
  <si>
    <t>Amount Estimate</t>
  </si>
  <si>
    <t>Amount Contract</t>
  </si>
  <si>
    <t>Description Bill</t>
  </si>
  <si>
    <t>Amount Up2 Previous</t>
  </si>
  <si>
    <t>Amount Up2 Thisbill</t>
  </si>
  <si>
    <t>Amount This bill Only</t>
  </si>
  <si>
    <t>A</t>
  </si>
  <si>
    <t>PS</t>
  </si>
  <si>
    <t>B</t>
  </si>
  <si>
    <t>Subtotal</t>
  </si>
  <si>
    <t>C</t>
  </si>
  <si>
    <t>VAT %</t>
  </si>
  <si>
    <t>D</t>
  </si>
  <si>
    <t>VAT Amount</t>
  </si>
  <si>
    <t>E</t>
  </si>
  <si>
    <t>Contingency %</t>
  </si>
  <si>
    <t>F</t>
  </si>
  <si>
    <t>Physical Contingency %</t>
  </si>
  <si>
    <t>G</t>
  </si>
  <si>
    <t>Price Contingency %</t>
  </si>
  <si>
    <t>H</t>
  </si>
  <si>
    <t>Total (A+B+D)</t>
  </si>
  <si>
    <t>I</t>
  </si>
  <si>
    <t>GrandTotal incl. contingencies</t>
  </si>
  <si>
    <t>J</t>
  </si>
  <si>
    <t>Advance Payment1</t>
  </si>
  <si>
    <t>Advance Payment deduct %</t>
  </si>
  <si>
    <t>K</t>
  </si>
  <si>
    <t>Advance Payment2</t>
  </si>
  <si>
    <t>L</t>
  </si>
  <si>
    <t>Total Advance Payment</t>
  </si>
  <si>
    <t>Net Payment to Contractor</t>
  </si>
  <si>
    <t>Price Contingency%</t>
  </si>
  <si>
    <t xml:space="preserve"> </t>
  </si>
  <si>
    <t>Deduct Retention and taxes %</t>
  </si>
  <si>
    <t>M</t>
  </si>
  <si>
    <t>VAT Amount of PS</t>
  </si>
  <si>
    <t>PS including VAT</t>
  </si>
  <si>
    <t>Deduction% in VAT Amount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</si>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</sst>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AF5B-10FA-4785-BF98-0C174156FB42}">
  <dimension ref="A1:I22"/>
  <sheetViews>
    <sheetView tabSelected="1" topLeftCell="A4" workbookViewId="0">
      <selection activeCell="B20" sqref="B20"/>
    </sheetView>
  </sheetViews>
  <sheetFormatPr defaultRowHeight="15" x14ac:dyDescent="0.25"/>
  <cols>
    <col min="2" max="2" width="3.42578125" bestFit="1" customWidth="1"/>
    <col min="3" max="3" width="28.140625" bestFit="1" customWidth="1"/>
    <col min="4" max="4" width="16.42578125" bestFit="1" customWidth="1"/>
    <col min="5" max="5" width="16.140625" bestFit="1" customWidth="1"/>
    <col min="6" max="6" width="28.140625" bestFit="1" customWidth="1"/>
    <col min="7" max="7" width="20.42578125" bestFit="1" customWidth="1"/>
    <col min="8" max="8" width="19.140625" bestFit="1" customWidth="1"/>
    <col min="9" max="9" width="20.28515625" bestFit="1" customWidth="1"/>
  </cols>
  <sheetData>
    <row r="1" spans="1:9" x14ac:dyDescent="0.25">
      <c r="A1" t="s">
        <v>0</v>
      </c>
    </row>
    <row r="4" spans="1:9" x14ac:dyDescent="0.25"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1: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>
        <v>0</v>
      </c>
      <c r="B6" s="1" t="s">
        <v>9</v>
      </c>
      <c r="C6" s="1" t="s">
        <v>40</v>
      </c>
      <c r="D6" s="2"/>
      <c r="E6" s="1"/>
      <c r="F6" s="1" t="s">
        <v>10</v>
      </c>
      <c r="G6" s="1">
        <v>0</v>
      </c>
      <c r="H6" s="2"/>
      <c r="I6" s="1"/>
    </row>
    <row r="7" spans="1:9" x14ac:dyDescent="0.25">
      <c r="A7">
        <v>1</v>
      </c>
      <c r="B7" s="1" t="s">
        <v>11</v>
      </c>
      <c r="C7" s="1" t="s">
        <v>12</v>
      </c>
      <c r="D7" s="2"/>
      <c r="E7" s="2"/>
      <c r="F7" s="1" t="s">
        <v>12</v>
      </c>
      <c r="G7" s="1">
        <v>0</v>
      </c>
      <c r="H7" s="2"/>
      <c r="I7" s="1"/>
    </row>
    <row r="8" spans="1:9" x14ac:dyDescent="0.25">
      <c r="A8">
        <v>2</v>
      </c>
      <c r="B8" s="1" t="s">
        <v>13</v>
      </c>
      <c r="C8" s="1" t="s">
        <v>14</v>
      </c>
      <c r="D8" s="4">
        <v>13</v>
      </c>
      <c r="E8" s="4">
        <v>13</v>
      </c>
      <c r="F8" s="1" t="s">
        <v>14</v>
      </c>
      <c r="G8" s="1">
        <v>0</v>
      </c>
      <c r="H8" s="1">
        <v>13</v>
      </c>
      <c r="I8" s="1">
        <v>13</v>
      </c>
    </row>
    <row r="9" spans="1:9" x14ac:dyDescent="0.25">
      <c r="A9">
        <v>3</v>
      </c>
      <c r="B9" s="1" t="s">
        <v>15</v>
      </c>
      <c r="C9" s="1" t="s">
        <v>16</v>
      </c>
      <c r="D9" s="1"/>
      <c r="E9" s="1"/>
      <c r="F9" s="1" t="s">
        <v>16</v>
      </c>
      <c r="G9" s="1">
        <v>0</v>
      </c>
      <c r="H9" s="1">
        <f>H7*H8/100</f>
        <v>0</v>
      </c>
      <c r="I9" s="1"/>
    </row>
    <row r="10" spans="1:9" x14ac:dyDescent="0.25">
      <c r="A10">
        <v>4</v>
      </c>
      <c r="B10" s="1" t="s">
        <v>17</v>
      </c>
      <c r="C10" s="1" t="s">
        <v>18</v>
      </c>
      <c r="D10" s="4">
        <v>0</v>
      </c>
      <c r="E10" s="4">
        <v>0</v>
      </c>
      <c r="F10" s="1" t="s">
        <v>18</v>
      </c>
      <c r="G10" s="1">
        <v>0</v>
      </c>
      <c r="H10" s="1">
        <v>0</v>
      </c>
      <c r="I10" s="1"/>
    </row>
    <row r="11" spans="1:9" x14ac:dyDescent="0.25">
      <c r="A11">
        <v>5</v>
      </c>
      <c r="B11" s="1" t="s">
        <v>19</v>
      </c>
      <c r="C11" s="1" t="s">
        <v>20</v>
      </c>
      <c r="D11" s="4">
        <v>0</v>
      </c>
      <c r="E11" s="4">
        <v>0</v>
      </c>
      <c r="F11" s="1" t="s">
        <v>20</v>
      </c>
      <c r="G11" s="1">
        <v>0</v>
      </c>
      <c r="H11" s="1">
        <v>0</v>
      </c>
      <c r="I11" s="1"/>
    </row>
    <row r="12" spans="1:9" x14ac:dyDescent="0.25">
      <c r="A12">
        <v>6</v>
      </c>
      <c r="B12" s="1" t="s">
        <v>21</v>
      </c>
      <c r="C12" s="1" t="s">
        <v>35</v>
      </c>
      <c r="D12" s="4">
        <v>0</v>
      </c>
      <c r="E12" s="4">
        <v>0</v>
      </c>
      <c r="F12" s="1" t="s">
        <v>22</v>
      </c>
      <c r="G12" s="1">
        <v>0</v>
      </c>
      <c r="H12" s="1">
        <v>0</v>
      </c>
      <c r="I12" s="1"/>
    </row>
    <row r="13" spans="1:9" x14ac:dyDescent="0.25">
      <c r="A13">
        <v>7</v>
      </c>
      <c r="B13" s="1" t="s">
        <v>23</v>
      </c>
      <c r="C13" s="1" t="s">
        <v>24</v>
      </c>
      <c r="D13" s="1"/>
      <c r="E13" s="1"/>
      <c r="F13" s="1" t="s">
        <v>24</v>
      </c>
      <c r="G13" s="1">
        <v>0</v>
      </c>
      <c r="H13" s="1"/>
      <c r="I13" s="1"/>
    </row>
    <row r="14" spans="1:9" x14ac:dyDescent="0.25">
      <c r="A14">
        <v>8</v>
      </c>
      <c r="B14" s="1" t="s">
        <v>25</v>
      </c>
      <c r="C14" s="1" t="s">
        <v>26</v>
      </c>
      <c r="D14" s="1"/>
      <c r="E14" s="1"/>
      <c r="F14" s="1" t="s">
        <v>26</v>
      </c>
      <c r="G14" s="1">
        <v>0</v>
      </c>
      <c r="H14" s="1"/>
      <c r="I14" s="1"/>
    </row>
    <row r="15" spans="1:9" x14ac:dyDescent="0.25">
      <c r="A15">
        <v>9</v>
      </c>
      <c r="B15" s="1" t="s">
        <v>27</v>
      </c>
      <c r="C15" s="1" t="s">
        <v>28</v>
      </c>
      <c r="D15" s="1">
        <v>0</v>
      </c>
      <c r="E15" s="2"/>
      <c r="F15" s="1" t="s">
        <v>29</v>
      </c>
      <c r="G15" s="1">
        <v>0</v>
      </c>
      <c r="H15" s="2"/>
      <c r="I15" s="1"/>
    </row>
    <row r="16" spans="1:9" x14ac:dyDescent="0.25">
      <c r="A16">
        <v>10</v>
      </c>
      <c r="B16" s="1" t="s">
        <v>30</v>
      </c>
      <c r="C16" s="1" t="s">
        <v>31</v>
      </c>
      <c r="D16" s="1">
        <v>0</v>
      </c>
      <c r="E16" s="2"/>
      <c r="F16" s="1" t="s">
        <v>37</v>
      </c>
      <c r="G16" s="1">
        <f>1.5+0.1+5</f>
        <v>6.6</v>
      </c>
      <c r="H16" s="1">
        <f t="shared" ref="H16:I16" si="0">1.5+0.1+5</f>
        <v>6.6</v>
      </c>
      <c r="I16" s="1">
        <f t="shared" si="0"/>
        <v>6.6</v>
      </c>
    </row>
    <row r="17" spans="1:9" x14ac:dyDescent="0.25">
      <c r="A17">
        <v>11</v>
      </c>
      <c r="B17" s="1" t="s">
        <v>32</v>
      </c>
      <c r="C17" s="1" t="s">
        <v>33</v>
      </c>
      <c r="D17" s="1"/>
      <c r="E17" s="1"/>
      <c r="F17" s="1" t="s">
        <v>34</v>
      </c>
      <c r="G17" s="1">
        <v>0</v>
      </c>
      <c r="H17" s="1"/>
      <c r="I17" s="1"/>
    </row>
    <row r="18" spans="1:9" x14ac:dyDescent="0.25">
      <c r="A18">
        <v>12</v>
      </c>
      <c r="B18" s="1" t="s">
        <v>38</v>
      </c>
      <c r="C18" s="1" t="s">
        <v>39</v>
      </c>
      <c r="D18" s="2"/>
      <c r="E18" s="1"/>
      <c r="F18" s="1" t="s">
        <v>39</v>
      </c>
      <c r="G18" s="1">
        <v>0</v>
      </c>
      <c r="H18" s="2"/>
      <c r="I18" s="1"/>
    </row>
    <row r="19" spans="1:9" x14ac:dyDescent="0.25">
      <c r="A19">
        <v>13</v>
      </c>
      <c r="B19" s="1" t="s">
        <v>42</v>
      </c>
      <c r="C19" s="1" t="s">
        <v>41</v>
      </c>
      <c r="D19" s="1">
        <v>0</v>
      </c>
      <c r="E19" s="1">
        <v>0</v>
      </c>
      <c r="F19" s="1" t="s">
        <v>41</v>
      </c>
      <c r="G19" s="1">
        <v>30</v>
      </c>
      <c r="H19" s="1">
        <v>30</v>
      </c>
      <c r="I19" s="1">
        <v>30</v>
      </c>
    </row>
    <row r="21" spans="1:9" x14ac:dyDescent="0.25">
      <c r="H21" t="s">
        <v>36</v>
      </c>
    </row>
    <row r="22" spans="1:9" x14ac:dyDescent="0.25">
      <c r="F2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2F45-33AC-4AD8-A642-D62697F2DB86}">
  <dimension ref="A1:I26"/>
  <sheetViews>
    <sheetView workbookViewId="0">
      <selection activeCell="H20" sqref="H20"/>
    </sheetView>
  </sheetViews>
  <sheetFormatPr defaultRowHeight="15" x14ac:dyDescent="0.25"/>
  <cols>
    <col min="2" max="2" width="3.42578125" bestFit="1" customWidth="1"/>
    <col min="3" max="3" width="28.140625" bestFit="1" customWidth="1"/>
    <col min="4" max="4" width="16.42578125" bestFit="1" customWidth="1"/>
    <col min="5" max="5" width="16.140625" bestFit="1" customWidth="1"/>
    <col min="6" max="6" width="28.140625" bestFit="1" customWidth="1"/>
    <col min="7" max="7" width="20.42578125" bestFit="1" customWidth="1"/>
    <col min="8" max="8" width="19.140625" bestFit="1" customWidth="1"/>
    <col min="9" max="9" width="20.28515625" bestFit="1" customWidth="1"/>
  </cols>
  <sheetData>
    <row r="1" spans="1:9" x14ac:dyDescent="0.25">
      <c r="A1" t="s">
        <v>0</v>
      </c>
    </row>
    <row r="4" spans="1:9" x14ac:dyDescent="0.25"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1: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>
        <v>0</v>
      </c>
      <c r="B6" s="1" t="s">
        <v>9</v>
      </c>
      <c r="C6" s="1" t="s">
        <v>10</v>
      </c>
      <c r="D6" s="2">
        <v>100000</v>
      </c>
      <c r="E6" s="1">
        <f>D6</f>
        <v>100000</v>
      </c>
      <c r="F6" s="5" t="s">
        <v>10</v>
      </c>
      <c r="G6" s="1">
        <v>50000</v>
      </c>
      <c r="H6" s="2">
        <v>80005</v>
      </c>
      <c r="I6" s="1">
        <f>ROUND(H6-G6,2)</f>
        <v>30005</v>
      </c>
    </row>
    <row r="7" spans="1:9" x14ac:dyDescent="0.25">
      <c r="A7">
        <v>1</v>
      </c>
      <c r="B7" s="1" t="s">
        <v>11</v>
      </c>
      <c r="C7" s="1" t="s">
        <v>12</v>
      </c>
      <c r="D7" s="2">
        <v>235687</v>
      </c>
      <c r="E7" s="2">
        <v>125648</v>
      </c>
      <c r="F7" s="5" t="s">
        <v>12</v>
      </c>
      <c r="G7" s="1">
        <v>85214</v>
      </c>
      <c r="H7" s="2">
        <v>110254</v>
      </c>
      <c r="I7" s="1">
        <f>ROUND(H7-G7,2)</f>
        <v>25040</v>
      </c>
    </row>
    <row r="8" spans="1:9" x14ac:dyDescent="0.25">
      <c r="A8">
        <v>2</v>
      </c>
      <c r="B8" s="1" t="s">
        <v>13</v>
      </c>
      <c r="C8" s="1" t="s">
        <v>14</v>
      </c>
      <c r="D8" s="4">
        <v>13</v>
      </c>
      <c r="E8" s="4">
        <v>13</v>
      </c>
      <c r="F8" s="5" t="s">
        <v>14</v>
      </c>
      <c r="G8" s="1">
        <v>13</v>
      </c>
      <c r="H8" s="1">
        <v>13</v>
      </c>
      <c r="I8" s="1">
        <v>13</v>
      </c>
    </row>
    <row r="9" spans="1:9" x14ac:dyDescent="0.25">
      <c r="A9">
        <v>3</v>
      </c>
      <c r="B9" s="1" t="s">
        <v>15</v>
      </c>
      <c r="C9" s="1" t="s">
        <v>16</v>
      </c>
      <c r="D9" s="1">
        <f>D7*D8/100</f>
        <v>30639.31</v>
      </c>
      <c r="E9" s="1">
        <f>E7*E8/100</f>
        <v>16334.24</v>
      </c>
      <c r="F9" s="5" t="s">
        <v>16</v>
      </c>
      <c r="G9" s="1">
        <v>11077.82</v>
      </c>
      <c r="H9" s="1">
        <f>ROUND(H7*H8/100,2)</f>
        <v>14333.02</v>
      </c>
      <c r="I9" s="1">
        <f>ROUND(H9-G9,2)</f>
        <v>3255.2</v>
      </c>
    </row>
    <row r="10" spans="1:9" x14ac:dyDescent="0.25">
      <c r="A10">
        <v>4</v>
      </c>
      <c r="B10" s="1" t="s">
        <v>17</v>
      </c>
      <c r="C10" s="1" t="s">
        <v>18</v>
      </c>
      <c r="D10" s="4">
        <v>0</v>
      </c>
      <c r="E10" s="4">
        <v>0</v>
      </c>
      <c r="F10" s="5" t="s">
        <v>18</v>
      </c>
      <c r="G10" s="1">
        <v>0</v>
      </c>
      <c r="H10" s="1">
        <v>0</v>
      </c>
      <c r="I10" s="1">
        <f t="shared" ref="I10:I17" si="0">ROUND(H10-G10,2)</f>
        <v>0</v>
      </c>
    </row>
    <row r="11" spans="1:9" x14ac:dyDescent="0.25">
      <c r="A11">
        <v>5</v>
      </c>
      <c r="B11" s="1" t="s">
        <v>19</v>
      </c>
      <c r="C11" s="1" t="s">
        <v>20</v>
      </c>
      <c r="D11" s="4">
        <v>0</v>
      </c>
      <c r="E11" s="4">
        <v>0</v>
      </c>
      <c r="F11" s="5" t="s">
        <v>20</v>
      </c>
      <c r="G11" s="1">
        <v>0</v>
      </c>
      <c r="H11" s="1">
        <v>0</v>
      </c>
      <c r="I11" s="1">
        <f t="shared" si="0"/>
        <v>0</v>
      </c>
    </row>
    <row r="12" spans="1:9" x14ac:dyDescent="0.25">
      <c r="A12">
        <v>6</v>
      </c>
      <c r="B12" s="1" t="s">
        <v>21</v>
      </c>
      <c r="C12" s="1" t="s">
        <v>35</v>
      </c>
      <c r="D12" s="4">
        <v>0</v>
      </c>
      <c r="E12" s="4">
        <v>0</v>
      </c>
      <c r="F12" s="5" t="s">
        <v>22</v>
      </c>
      <c r="G12" s="1">
        <v>0</v>
      </c>
      <c r="H12" s="1">
        <v>0</v>
      </c>
      <c r="I12" s="1">
        <f t="shared" si="0"/>
        <v>0</v>
      </c>
    </row>
    <row r="13" spans="1:9" x14ac:dyDescent="0.25">
      <c r="A13">
        <v>7</v>
      </c>
      <c r="B13" s="1" t="s">
        <v>23</v>
      </c>
      <c r="C13" s="1" t="s">
        <v>24</v>
      </c>
      <c r="D13" s="1">
        <f>D6+D7+D9</f>
        <v>366326.31</v>
      </c>
      <c r="E13" s="1">
        <f>E6+E7+E9</f>
        <v>241982.24</v>
      </c>
      <c r="F13" s="5" t="s">
        <v>24</v>
      </c>
      <c r="G13" s="1">
        <v>146291.82</v>
      </c>
      <c r="H13" s="1">
        <f>ROUND(H6+H7+H9,2)</f>
        <v>204592.02</v>
      </c>
      <c r="I13" s="1">
        <f t="shared" si="0"/>
        <v>58300.2</v>
      </c>
    </row>
    <row r="14" spans="1:9" x14ac:dyDescent="0.25">
      <c r="A14">
        <v>8</v>
      </c>
      <c r="B14" s="1" t="s">
        <v>25</v>
      </c>
      <c r="C14" s="1" t="s">
        <v>26</v>
      </c>
      <c r="D14" s="1"/>
      <c r="E14" s="1"/>
      <c r="F14" s="5" t="s">
        <v>26</v>
      </c>
      <c r="G14" s="1"/>
      <c r="H14" s="1"/>
      <c r="I14" s="1">
        <f t="shared" si="0"/>
        <v>0</v>
      </c>
    </row>
    <row r="15" spans="1:9" x14ac:dyDescent="0.25">
      <c r="A15">
        <v>9</v>
      </c>
      <c r="B15" s="1" t="s">
        <v>27</v>
      </c>
      <c r="C15" s="1" t="s">
        <v>28</v>
      </c>
      <c r="D15" s="1">
        <v>0</v>
      </c>
      <c r="E15" s="2">
        <v>5000</v>
      </c>
      <c r="F15" s="1" t="s">
        <v>29</v>
      </c>
      <c r="G15" s="1">
        <v>0</v>
      </c>
      <c r="H15" s="2">
        <v>0</v>
      </c>
      <c r="I15" s="1">
        <f t="shared" si="0"/>
        <v>0</v>
      </c>
    </row>
    <row r="16" spans="1:9" x14ac:dyDescent="0.25">
      <c r="A16">
        <v>10</v>
      </c>
      <c r="B16" s="1" t="s">
        <v>30</v>
      </c>
      <c r="C16" s="1" t="s">
        <v>31</v>
      </c>
      <c r="D16" s="1">
        <v>0</v>
      </c>
      <c r="E16" s="2">
        <v>8000</v>
      </c>
      <c r="F16" s="1" t="s">
        <v>37</v>
      </c>
      <c r="G16" s="1">
        <v>10.5</v>
      </c>
      <c r="H16" s="1">
        <v>10.5</v>
      </c>
      <c r="I16" s="1">
        <v>10.5</v>
      </c>
    </row>
    <row r="17" spans="1:9" x14ac:dyDescent="0.25">
      <c r="A17">
        <v>11</v>
      </c>
      <c r="B17" s="1" t="s">
        <v>32</v>
      </c>
      <c r="C17" s="1" t="s">
        <v>33</v>
      </c>
      <c r="D17" s="1"/>
      <c r="E17" s="1">
        <f>E15+E16</f>
        <v>13000</v>
      </c>
      <c r="F17" s="1" t="s">
        <v>34</v>
      </c>
      <c r="G17" s="1">
        <v>137344.34999999998</v>
      </c>
      <c r="H17" s="1">
        <f>102.5/100*H7+H6-H15/100*E17</f>
        <v>193015.34999999998</v>
      </c>
      <c r="I17" s="6">
        <f t="shared" si="0"/>
        <v>55671</v>
      </c>
    </row>
    <row r="20" spans="1:9" x14ac:dyDescent="0.25">
      <c r="I20" t="s">
        <v>36</v>
      </c>
    </row>
    <row r="21" spans="1:9" x14ac:dyDescent="0.25">
      <c r="H21" t="s">
        <v>36</v>
      </c>
    </row>
    <row r="22" spans="1:9" x14ac:dyDescent="0.25">
      <c r="F22" t="s">
        <v>36</v>
      </c>
    </row>
    <row r="26" spans="1:9" x14ac:dyDescent="0.25">
      <c r="G2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2023-06-26T15:06:22Z</dcterms:created>
  <dcterms:modified xsi:type="dcterms:W3CDTF">2024-05-28T06:28:26Z</dcterms:modified>
</cp:coreProperties>
</file>