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1_ThisFolder\14. Tippani and other format\"/>
    </mc:Choice>
  </mc:AlternateContent>
  <xr:revisionPtr revIDLastSave="0" documentId="13_ncr:1_{2F436330-5540-4AB8-A54F-0B0E98128BD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irect purchase" sheetId="1" r:id="rId1"/>
    <sheet name="Darta_Chalani" sheetId="2" r:id="rId2"/>
    <sheet name="Direct purchase (2)" sheetId="4" r:id="rId3"/>
    <sheet name="Sheet3" sheetId="5" r:id="rId4"/>
    <sheet name="comparative chart" sheetId="7" r:id="rId5"/>
  </sheets>
  <externalReferences>
    <externalReference r:id="rId6"/>
  </externalReferences>
  <definedNames>
    <definedName name="_xlnm.Print_Area" localSheetId="1">Darta_Chalani!$A$1:$D$34</definedName>
    <definedName name="_xlnm.Print_Area" localSheetId="0">'Direct purchase'!$A$1:$F$24</definedName>
    <definedName name="_xlnm.Print_Area" localSheetId="2">'Direct purchase (2)'!$A$1:$V$24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7" l="1"/>
  <c r="E13" i="7"/>
  <c r="F13" i="7" s="1"/>
  <c r="D13" i="7"/>
  <c r="J13" i="7" s="1"/>
  <c r="C13" i="7"/>
  <c r="A13" i="7"/>
  <c r="H12" i="7"/>
  <c r="F12" i="7"/>
  <c r="E12" i="7"/>
  <c r="D12" i="7"/>
  <c r="L12" i="7" s="1"/>
  <c r="C12" i="7"/>
  <c r="A12" i="7"/>
  <c r="E11" i="7"/>
  <c r="D11" i="7"/>
  <c r="J11" i="7" s="1"/>
  <c r="C11" i="7"/>
  <c r="A11" i="7"/>
  <c r="E10" i="7"/>
  <c r="D10" i="7"/>
  <c r="L10" i="7" s="1"/>
  <c r="C10" i="7"/>
  <c r="A10" i="7"/>
  <c r="B9" i="7"/>
  <c r="A9" i="7"/>
  <c r="M5" i="7"/>
  <c r="H11" i="7" l="1"/>
  <c r="F10" i="7"/>
  <c r="L11" i="7"/>
  <c r="L14" i="7" s="1"/>
  <c r="J12" i="7"/>
  <c r="H13" i="7"/>
  <c r="H10" i="7"/>
  <c r="H14" i="7" s="1"/>
  <c r="F11" i="7"/>
  <c r="J10" i="7"/>
  <c r="J14" i="7" s="1"/>
  <c r="L15" i="7" l="1"/>
  <c r="L16" i="7" s="1"/>
  <c r="J15" i="7"/>
  <c r="J16" i="7" s="1"/>
  <c r="F14" i="7"/>
  <c r="H15" i="7"/>
  <c r="H16" i="7" s="1"/>
  <c r="H19" i="7" l="1"/>
  <c r="J19" i="7"/>
  <c r="L19" i="7"/>
  <c r="F15" i="7"/>
  <c r="F16" i="7" s="1"/>
  <c r="H17" i="7" s="1"/>
  <c r="H18" i="7" s="1"/>
  <c r="L17" i="7" l="1"/>
  <c r="L18" i="7" s="1"/>
  <c r="J17" i="7"/>
  <c r="J18" i="7" s="1"/>
</calcChain>
</file>

<file path=xl/sharedStrings.xml><?xml version="1.0" encoding="utf-8"?>
<sst xmlns="http://schemas.openxmlformats.org/spreadsheetml/2006/main" count="349" uniqueCount="141">
  <si>
    <t>Request letter, if any</t>
  </si>
  <si>
    <t>Tippani for Estimate preparation</t>
  </si>
  <si>
    <t>दररेट पेश गर्ने सम्बन्धमा - 1</t>
  </si>
  <si>
    <t>दररेट पेश गर्ने सम्बन्धमा - 2</t>
  </si>
  <si>
    <t>दररेट पेश गर्ने सम्बन्धमा - 3</t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</si>
  <si>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- 1</t>
    </r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</si>
  <si>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</si>
  <si>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- 3</t>
    </r>
    <r>
      <rPr>
        <sz val="11"/>
        <color theme="1"/>
        <rFont val="Calibri"/>
        <family val="2"/>
        <scheme val="minor"/>
      </rPr>
      <t/>
    </r>
  </si>
  <si>
    <t>Tippani for comparative chart preparation</t>
  </si>
  <si>
    <r>
      <rPr>
        <sz val="12"/>
        <color theme="1"/>
        <rFont val="Arial"/>
        <family val="2"/>
      </rPr>
      <t>Comparative chart</t>
    </r>
    <r>
      <rPr>
        <sz val="12"/>
        <color theme="1"/>
        <rFont val="Kalimati"/>
        <charset val="1"/>
      </rPr>
      <t xml:space="preserve"> (तुलनात्म चार्ट)</t>
    </r>
  </si>
  <si>
    <t>Tippani for comparative chart checking</t>
  </si>
  <si>
    <t>Tippani for Estimate checking</t>
  </si>
  <si>
    <t>सम्झौता गर्न आउने सम्बन्धमा</t>
  </si>
  <si>
    <t>सम्झौता गर्न आएको बारे</t>
  </si>
  <si>
    <t>सम्झौता पत्र</t>
  </si>
  <si>
    <t>कार्यादेश पत्र</t>
  </si>
  <si>
    <t>अन्तिम विल भुक्तानि सम्बन्धमा</t>
  </si>
  <si>
    <t>Tippani for bill preparation</t>
  </si>
  <si>
    <t>Tippani for bill checking</t>
  </si>
  <si>
    <t>Type of paper</t>
  </si>
  <si>
    <t>Plain A4</t>
  </si>
  <si>
    <t>Tippani paper</t>
  </si>
  <si>
    <t>Office Letter pad</t>
  </si>
  <si>
    <t>Bidder-1 letter pad</t>
  </si>
  <si>
    <t>Bidder-2 letter pad</t>
  </si>
  <si>
    <t>Bidder-3 letter pad</t>
  </si>
  <si>
    <t>Contractor-1 letter pad</t>
  </si>
  <si>
    <t>Plain A4 or letter pad</t>
  </si>
  <si>
    <t>Description</t>
  </si>
  <si>
    <t>SN</t>
  </si>
  <si>
    <r>
      <t xml:space="preserve">Dispatch no. 
</t>
    </r>
    <r>
      <rPr>
        <b/>
        <sz val="12"/>
        <color theme="1"/>
        <rFont val="Kalimati"/>
        <charset val="1"/>
      </rPr>
      <t>(चलानी नं.)</t>
    </r>
  </si>
  <si>
    <r>
      <t xml:space="preserve">Regd. No. 
</t>
    </r>
    <r>
      <rPr>
        <b/>
        <sz val="12"/>
        <color theme="1"/>
        <rFont val="Kalimati"/>
        <charset val="1"/>
      </rPr>
      <t>(दर्ता नं.)</t>
    </r>
  </si>
  <si>
    <r>
      <t>Date</t>
    </r>
    <r>
      <rPr>
        <b/>
        <sz val="12"/>
        <color theme="1"/>
        <rFont val="Kalimati"/>
        <charset val="1"/>
      </rPr>
      <t xml:space="preserve"> 
(मिति)</t>
    </r>
  </si>
  <si>
    <t>Direct Purchase Docs for:</t>
  </si>
  <si>
    <t xml:space="preserve"> </t>
  </si>
  <si>
    <t>FY:</t>
  </si>
  <si>
    <t>Darta/Chalani</t>
  </si>
  <si>
    <r>
      <t xml:space="preserve">To </t>
    </r>
    <r>
      <rPr>
        <sz val="11"/>
        <color theme="1"/>
        <rFont val="Kalimati"/>
        <charset val="1"/>
      </rPr>
      <t>(सम्म)</t>
    </r>
  </si>
  <si>
    <r>
      <t>From</t>
    </r>
    <r>
      <rPr>
        <sz val="11"/>
        <color theme="1"/>
        <rFont val="Kalimati"/>
        <charset val="1"/>
      </rPr>
      <t xml:space="preserve"> (देखि)</t>
    </r>
  </si>
  <si>
    <r>
      <t xml:space="preserve">Date </t>
    </r>
    <r>
      <rPr>
        <sz val="11"/>
        <color theme="1"/>
        <rFont val="Kalimati"/>
        <charset val="1"/>
      </rPr>
      <t>(मिति)</t>
    </r>
  </si>
  <si>
    <t>NA</t>
  </si>
  <si>
    <t>Bill, MB, Bill Summary, KASA, Photo</t>
  </si>
  <si>
    <t>Rate analysis, Estimate, Abstract of Cost, Drawing</t>
  </si>
  <si>
    <r>
      <t xml:space="preserve">Approved budget
</t>
    </r>
    <r>
      <rPr>
        <sz val="11"/>
        <color theme="1"/>
        <rFont val="Kalimati"/>
        <charset val="1"/>
      </rPr>
      <t xml:space="preserve"> ब.शि.नं.:</t>
    </r>
  </si>
  <si>
    <t>Budget no.</t>
  </si>
  <si>
    <t>date, reason, Project name, GT, FY, sign, budget no.</t>
  </si>
  <si>
    <t>date, contractor's name and address 1, project name, sign</t>
  </si>
  <si>
    <t>date, contractor's name and address 2, project name, sign</t>
  </si>
  <si>
    <t>date, contractor's name and address 3, project name, sign</t>
  </si>
  <si>
    <t>date, project name</t>
  </si>
  <si>
    <t>date, project name, 3 contractor's name, addresses, estimated, each contractor's GT, above/below amount and percentage, lowest bidder, lowest bid, sign</t>
  </si>
  <si>
    <t>lowest bidder, contract date, project name, work start date, work completion date, lowest bid</t>
  </si>
  <si>
    <t>final bill date, project name, contract agreement date</t>
  </si>
  <si>
    <t>date, project name, lowest bidder, final bill date, final bill amount, sign</t>
  </si>
  <si>
    <t>date, project name, lowest bidder, contract date, final bill amount, sign</t>
  </si>
  <si>
    <t>Budget_No</t>
  </si>
  <si>
    <t>Est_date, Reason_SA, Project_Name, Est_GT, FY, Budget_No, Sign_SA</t>
  </si>
  <si>
    <t>Est_date, Reason_SO, Project_Name, Est_GT, FY, Budget_No, Sign_SO</t>
  </si>
  <si>
    <t>Rate_Req_date, Contractor_Name_1, Contractor_Address_1, Project_Name, Sign_Chief</t>
  </si>
  <si>
    <t>Rate_Req_date, Contractor_Name_2, Contractor_Address_2, Project_Name, Sign_Chief</t>
  </si>
  <si>
    <t>Rate_Sub_date_1, Project_Name</t>
  </si>
  <si>
    <t>Rate_Sub_date_2, Project_Name</t>
  </si>
  <si>
    <t>Rate_Sub_date_3, Project_Name</t>
  </si>
  <si>
    <t>Comp_date</t>
  </si>
  <si>
    <t>Comp_date, CC</t>
  </si>
  <si>
    <t>LOA_date</t>
  </si>
  <si>
    <t>LOA date, project name, lowest bid, lowest bidder, sign</t>
  </si>
  <si>
    <t>date, project name,  LOA date</t>
  </si>
  <si>
    <t>LOA_Response_date</t>
  </si>
  <si>
    <t>Contract_date, Work_Start, Work_Completion</t>
  </si>
  <si>
    <t>work start date, project name, contract date, work start date, work completion date, lowest bidder, sign</t>
  </si>
  <si>
    <t>Final_bill_Req_date</t>
  </si>
  <si>
    <t>Final_bill_date</t>
  </si>
  <si>
    <t>Est_date, Reason_SA, Project_Name, FY, Budget_No, Sign_SA</t>
  </si>
  <si>
    <t>Reason_SO,  Sign_SO</t>
  </si>
  <si>
    <t>Rate_Req_date, Contractor_Name_1, Contractor_Address_1, Sign_Chief</t>
  </si>
  <si>
    <t>Contractor_Name_2, Contractor_Address_2</t>
  </si>
  <si>
    <t>Rate_Req_date, Contractor_Name_3, Contractor_Address_3, Project_Name, Sign_Chief</t>
  </si>
  <si>
    <t>Contractor_Name_3, Contractor_Address_3</t>
  </si>
  <si>
    <t>Rate_Sub_date_1</t>
  </si>
  <si>
    <t>Rate_Sub_date_2</t>
  </si>
  <si>
    <t>Rate_Sub_date_3</t>
  </si>
  <si>
    <t>Est_date</t>
  </si>
  <si>
    <t>Reason_SA</t>
  </si>
  <si>
    <t>Project_Name</t>
  </si>
  <si>
    <t>FY</t>
  </si>
  <si>
    <t>Sign_SA</t>
  </si>
  <si>
    <t>Reason_SO</t>
  </si>
  <si>
    <t>Sign_SO</t>
  </si>
  <si>
    <t>Rate_Req_date</t>
  </si>
  <si>
    <t>Contractor_Name_1</t>
  </si>
  <si>
    <t>Contractor_Address_1</t>
  </si>
  <si>
    <t>Contractor_Name_2</t>
  </si>
  <si>
    <t>Contractor_Address_2</t>
  </si>
  <si>
    <t>Contractor_Name_3</t>
  </si>
  <si>
    <t>Contractor_Address_3</t>
  </si>
  <si>
    <t>CC</t>
  </si>
  <si>
    <t>Contract_date</t>
  </si>
  <si>
    <t>Work_Completion</t>
  </si>
  <si>
    <t>Work_Start</t>
  </si>
  <si>
    <t>Est_date, Reason_SA, Project_Name, FY, Budget_No, Sign_SA, Est_GT</t>
  </si>
  <si>
    <t>Final_bill_date, Final_bill_GT</t>
  </si>
  <si>
    <t>Final_bill_GT</t>
  </si>
  <si>
    <t>Sign_Chief</t>
  </si>
  <si>
    <r>
      <t>Date/No.</t>
    </r>
    <r>
      <rPr>
        <b/>
        <sz val="12"/>
        <color theme="1"/>
        <rFont val="Kalimati"/>
        <charset val="1"/>
      </rPr>
      <t xml:space="preserve"> 
(मिति/नं.)</t>
    </r>
  </si>
  <si>
    <t xml:space="preserve">CIVIL AVIATION AUTHORITY OF NEPAL </t>
  </si>
  <si>
    <t>GAUTAM BUDDHA INTERNATIONAL AIRPORT CIVIL AVIATION OFFICE</t>
  </si>
  <si>
    <t>CIVIL ENGINEERING DIVISION</t>
  </si>
  <si>
    <t>Comparative chart</t>
  </si>
  <si>
    <t>Description of Item</t>
  </si>
  <si>
    <t>Unit</t>
  </si>
  <si>
    <t>Quantity</t>
  </si>
  <si>
    <t>Office Estimate</t>
  </si>
  <si>
    <t>Remark</t>
  </si>
  <si>
    <t>Rate</t>
  </si>
  <si>
    <t>Amount</t>
  </si>
  <si>
    <t>I</t>
  </si>
  <si>
    <t>Provisional Sum</t>
  </si>
  <si>
    <t>Subtotal</t>
  </si>
  <si>
    <t>VAT 13% of Subtotal</t>
  </si>
  <si>
    <t>Grand Total = Subtotal + VAT</t>
  </si>
  <si>
    <t>Amount below</t>
  </si>
  <si>
    <t>Percentage below</t>
  </si>
  <si>
    <t>Rank</t>
  </si>
  <si>
    <t>Contractor 2, Address 2, Country</t>
  </si>
  <si>
    <t>Contractor 1, Address 1, Country</t>
  </si>
  <si>
    <t>Contractor 3, Address 3, Country</t>
  </si>
  <si>
    <t>Slurry seal</t>
  </si>
  <si>
    <t>Cold mix asphalt</t>
  </si>
  <si>
    <t>safety tools</t>
  </si>
  <si>
    <t>Manpower</t>
  </si>
  <si>
    <t>Project Name: Maintenance works</t>
  </si>
  <si>
    <t>DP</t>
  </si>
  <si>
    <t>3.9.01</t>
  </si>
  <si>
    <t>2082/3/1</t>
  </si>
  <si>
    <t>2082/3/2</t>
  </si>
  <si>
    <t>2082/3/3</t>
  </si>
  <si>
    <t>2082/3/4</t>
  </si>
  <si>
    <t>2082/3/5</t>
  </si>
  <si>
    <t>2082/3/15</t>
  </si>
  <si>
    <t>2082/3/20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</si>
</sst>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Kalimati"/>
      <charset val="1"/>
    </font>
    <font>
      <sz val="8"/>
      <name val="Calibri"/>
      <family val="2"/>
      <scheme val="minor"/>
    </font>
    <font>
      <sz val="10"/>
      <color theme="1"/>
      <name val="Kalimati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Kalimati"/>
      <charset val="1"/>
    </font>
    <font>
      <sz val="12"/>
      <color theme="1"/>
      <name val="Kalimati"/>
      <family val="2"/>
      <charset val="1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Kalimati"/>
      <charset val="1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2" fontId="16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/>
    <xf numFmtId="43" fontId="19" fillId="5" borderId="1" xfId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 wrapText="1"/>
    </xf>
    <xf numFmtId="43" fontId="19" fillId="6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43" fontId="19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19" fillId="7" borderId="1" xfId="2" applyNumberFormat="1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vertical="center" wrapText="1"/>
    </xf>
    <xf numFmtId="2" fontId="18" fillId="0" borderId="7" xfId="0" applyNumberFormat="1" applyFont="1" applyBorder="1" applyAlignment="1">
      <alignment vertical="center" wrapText="1"/>
    </xf>
    <xf numFmtId="0" fontId="15" fillId="0" borderId="0" xfId="0" applyFont="1"/>
    <xf numFmtId="2" fontId="19" fillId="7" borderId="1" xfId="1" applyNumberFormat="1" applyFont="1" applyFill="1" applyBorder="1" applyAlignment="1">
      <alignment horizontal="center" vertical="center"/>
    </xf>
    <xf numFmtId="2" fontId="16" fillId="0" borderId="6" xfId="0" applyNumberFormat="1" applyFont="1" applyBorder="1" applyAlignment="1">
      <alignment vertical="center"/>
    </xf>
    <xf numFmtId="2" fontId="16" fillId="0" borderId="7" xfId="0" applyNumberFormat="1" applyFont="1" applyBorder="1" applyAlignment="1">
      <alignment vertical="center"/>
    </xf>
    <xf numFmtId="0" fontId="15" fillId="3" borderId="0" xfId="0" applyFont="1" applyFill="1"/>
    <xf numFmtId="0" fontId="0" fillId="0" borderId="1" xfId="0" quotePrefix="1" applyBorder="1"/>
    <xf numFmtId="0" fontId="15" fillId="4" borderId="0" xfId="0" applyFont="1" applyFill="1"/>
    <xf numFmtId="0" fontId="8" fillId="0" borderId="2" xfId="0" applyFont="1" applyBorder="1" applyAlignment="1">
      <alignment horizontal="left"/>
    </xf>
    <xf numFmtId="0" fontId="19" fillId="7" borderId="6" xfId="0" applyFont="1" applyFill="1" applyBorder="1" applyAlignment="1">
      <alignment horizontal="right"/>
    </xf>
    <xf numFmtId="0" fontId="19" fillId="7" borderId="9" xfId="0" applyFont="1" applyFill="1" applyBorder="1" applyAlignment="1">
      <alignment horizontal="right"/>
    </xf>
    <xf numFmtId="0" fontId="19" fillId="7" borderId="7" xfId="0" applyFont="1" applyFill="1" applyBorder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1" fontId="16" fillId="0" borderId="5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2" fontId="16" fillId="0" borderId="5" xfId="0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_ThisFolder\4%20Direct%20purchase\8182\Sand%20slurry%20and%20cold%20mix%20at%20apron\Maintenance%20work%20at%20domestic%20apron.xlsx" TargetMode="External"/><Relationship Id="rId1" Type="http://schemas.openxmlformats.org/officeDocument/2006/relationships/externalLinkPath" Target="/1_ThisFolder/4%20Direct%20purchase/8182/Sand%20slurry%20and%20cold%20mix%20at%20apron/Maintenance%20work%20at%20domestic%20apr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Summary"/>
      <sheetName val="Summary"/>
      <sheetName val="Abs"/>
      <sheetName val="Sheet2"/>
      <sheetName val="Detail Estimate"/>
      <sheetName val="Rate analysis"/>
      <sheetName val="Eq hire rate"/>
      <sheetName val="BOQ"/>
      <sheetName val="comp chart"/>
      <sheetName val="Bill"/>
      <sheetName val="KASA"/>
      <sheetName val="MB"/>
      <sheetName val="Bill Summary"/>
      <sheetName val="random rate gen"/>
      <sheetName val="Sheet4"/>
      <sheetName val="Sheet4 (2)"/>
      <sheetName val="Topic"/>
    </sheetNames>
    <sheetDataSet>
      <sheetData sheetId="0">
        <row r="17">
          <cell r="B17" t="str">
            <v xml:space="preserve">FY: </v>
          </cell>
          <cell r="C17" t="str">
            <v>81/82</v>
          </cell>
        </row>
      </sheetData>
      <sheetData sheetId="1"/>
      <sheetData sheetId="2">
        <row r="9">
          <cell r="A9" t="str">
            <v>A.1</v>
          </cell>
          <cell r="C9" t="str">
            <v>sqm</v>
          </cell>
          <cell r="D9">
            <v>3660.75</v>
          </cell>
          <cell r="E9">
            <v>120.5</v>
          </cell>
        </row>
        <row r="10">
          <cell r="A10" t="str">
            <v>A.2</v>
          </cell>
          <cell r="C10" t="str">
            <v>kg</v>
          </cell>
          <cell r="D10">
            <v>5000</v>
          </cell>
          <cell r="E10">
            <v>67.8</v>
          </cell>
        </row>
        <row r="11">
          <cell r="A11" t="str">
            <v>A.3</v>
          </cell>
          <cell r="C11" t="str">
            <v>md</v>
          </cell>
          <cell r="D11">
            <v>6</v>
          </cell>
          <cell r="E11">
            <v>1585.85</v>
          </cell>
        </row>
        <row r="12">
          <cell r="A12" t="str">
            <v>A.4</v>
          </cell>
          <cell r="C12" t="str">
            <v>LS</v>
          </cell>
          <cell r="D12">
            <v>1</v>
          </cell>
          <cell r="E12">
            <v>5000</v>
          </cell>
        </row>
      </sheetData>
      <sheetData sheetId="3"/>
      <sheetData sheetId="4">
        <row r="8">
          <cell r="A8" t="str">
            <v>A</v>
          </cell>
          <cell r="B8" t="str">
            <v>Road Works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view="pageBreakPreview" zoomScale="85" zoomScaleNormal="100" zoomScaleSheetLayoutView="85" workbookViewId="0">
      <selection activeCell="C3" sqref="C3"/>
    </sheetView>
  </sheetViews>
  <sheetFormatPr defaultRowHeight="15" x14ac:dyDescent="0.25"/>
  <cols>
    <col min="2" max="2" width="27.42578125" customWidth="1"/>
    <col min="3" max="3" width="24.5703125" customWidth="1"/>
    <col min="4" max="4" width="25" customWidth="1"/>
    <col min="5" max="5" width="22" customWidth="1"/>
    <col min="6" max="6" width="22.140625" style="1" customWidth="1"/>
  </cols>
  <sheetData>
    <row r="1" spans="1:12" ht="20.25" x14ac:dyDescent="0.3">
      <c r="A1" s="42" t="s">
        <v>33</v>
      </c>
      <c r="B1" s="42"/>
      <c r="C1" s="42"/>
      <c r="D1" s="42"/>
      <c r="E1" s="42"/>
      <c r="F1" s="42"/>
    </row>
    <row r="2" spans="1:12" ht="48" x14ac:dyDescent="0.25">
      <c r="A2" s="8" t="s">
        <v>29</v>
      </c>
      <c r="B2" s="8" t="s">
        <v>28</v>
      </c>
      <c r="C2" s="9" t="s">
        <v>104</v>
      </c>
      <c r="D2" s="9" t="s">
        <v>30</v>
      </c>
      <c r="E2" s="9" t="s">
        <v>31</v>
      </c>
      <c r="F2" s="8" t="s">
        <v>19</v>
      </c>
    </row>
    <row r="3" spans="1:12" ht="39.950000000000003" customHeight="1" x14ac:dyDescent="0.25">
      <c r="A3" s="3">
        <v>1</v>
      </c>
      <c r="B3" s="4" t="s">
        <v>43</v>
      </c>
      <c r="C3" s="2"/>
      <c r="D3" s="14" t="s">
        <v>40</v>
      </c>
      <c r="E3" s="14" t="s">
        <v>40</v>
      </c>
      <c r="F3" s="6" t="s">
        <v>20</v>
      </c>
    </row>
    <row r="4" spans="1:12" ht="39.950000000000003" customHeight="1" x14ac:dyDescent="0.25">
      <c r="A4" s="3">
        <v>2</v>
      </c>
      <c r="B4" s="4" t="s">
        <v>0</v>
      </c>
      <c r="C4" s="2"/>
      <c r="D4" s="14" t="s">
        <v>40</v>
      </c>
      <c r="E4" s="14"/>
      <c r="F4" s="6" t="s">
        <v>27</v>
      </c>
    </row>
    <row r="5" spans="1:12" ht="48.75" customHeight="1" x14ac:dyDescent="0.25">
      <c r="A5" s="3">
        <v>3</v>
      </c>
      <c r="B5" s="4" t="s">
        <v>42</v>
      </c>
      <c r="C5" s="14" t="s">
        <v>40</v>
      </c>
      <c r="D5" s="14" t="s">
        <v>40</v>
      </c>
      <c r="E5" s="14" t="s">
        <v>40</v>
      </c>
      <c r="F5" s="6" t="s">
        <v>20</v>
      </c>
    </row>
    <row r="6" spans="1:12" ht="39.950000000000003" customHeight="1" x14ac:dyDescent="0.25">
      <c r="A6" s="3">
        <v>4</v>
      </c>
      <c r="B6" s="4" t="s">
        <v>1</v>
      </c>
      <c r="C6" s="40"/>
      <c r="D6" s="14" t="s">
        <v>40</v>
      </c>
      <c r="E6" s="14" t="s">
        <v>40</v>
      </c>
      <c r="F6" s="6" t="s">
        <v>21</v>
      </c>
    </row>
    <row r="7" spans="1:12" ht="39.950000000000003" customHeight="1" x14ac:dyDescent="0.25">
      <c r="A7" s="3">
        <v>5</v>
      </c>
      <c r="B7" s="4" t="s">
        <v>11</v>
      </c>
      <c r="C7" s="2"/>
      <c r="D7" s="14" t="s">
        <v>40</v>
      </c>
      <c r="E7" s="14" t="s">
        <v>40</v>
      </c>
      <c r="F7" s="6" t="s">
        <v>21</v>
      </c>
      <c r="L7" t="s">
        <v>34</v>
      </c>
    </row>
    <row r="8" spans="1:12" ht="46.5" customHeight="1" x14ac:dyDescent="0.25">
      <c r="A8" s="3">
        <v>6</v>
      </c>
      <c r="B8" s="10" t="s">
        <v>2</v>
      </c>
      <c r="C8" s="2"/>
      <c r="D8" s="2"/>
      <c r="E8" s="14" t="s">
        <v>40</v>
      </c>
      <c r="F8" s="6" t="s">
        <v>22</v>
      </c>
    </row>
    <row r="9" spans="1:12" ht="48.75" customHeight="1" x14ac:dyDescent="0.25">
      <c r="A9" s="3">
        <v>7</v>
      </c>
      <c r="B9" s="10" t="s">
        <v>3</v>
      </c>
      <c r="C9" s="2"/>
      <c r="D9" s="2"/>
      <c r="E9" s="14" t="s">
        <v>40</v>
      </c>
      <c r="F9" s="6" t="s">
        <v>22</v>
      </c>
    </row>
    <row r="10" spans="1:12" ht="45" customHeight="1" x14ac:dyDescent="0.25">
      <c r="A10" s="3">
        <v>8</v>
      </c>
      <c r="B10" s="10" t="s">
        <v>4</v>
      </c>
      <c r="C10" s="2"/>
      <c r="D10" s="2"/>
      <c r="E10" s="14" t="s">
        <v>40</v>
      </c>
      <c r="F10" s="6" t="s">
        <v>22</v>
      </c>
    </row>
    <row r="11" spans="1:12" ht="69.95" customHeight="1" x14ac:dyDescent="0.25">
      <c r="A11" s="3">
        <v>9</v>
      </c>
      <c r="B11" s="5" t="s">
        <v>5</v>
      </c>
      <c r="C11" s="2"/>
      <c r="D11" s="14" t="s">
        <v>40</v>
      </c>
      <c r="E11" s="14"/>
      <c r="F11" s="6" t="s">
        <v>23</v>
      </c>
    </row>
    <row r="12" spans="1:12" ht="69.95" customHeight="1" x14ac:dyDescent="0.25">
      <c r="A12" s="3">
        <v>10</v>
      </c>
      <c r="B12" s="5" t="s">
        <v>6</v>
      </c>
      <c r="C12" s="2"/>
      <c r="D12" s="14" t="s">
        <v>40</v>
      </c>
      <c r="E12" s="14"/>
      <c r="F12" s="6" t="s">
        <v>24</v>
      </c>
    </row>
    <row r="13" spans="1:12" ht="69.95" customHeight="1" x14ac:dyDescent="0.25">
      <c r="A13" s="3">
        <v>11</v>
      </c>
      <c r="B13" s="5" t="s">
        <v>7</v>
      </c>
      <c r="C13" s="2"/>
      <c r="D13" s="14" t="s">
        <v>40</v>
      </c>
      <c r="E13" s="14"/>
      <c r="F13" s="6" t="s">
        <v>25</v>
      </c>
    </row>
    <row r="14" spans="1:12" ht="39.950000000000003" customHeight="1" x14ac:dyDescent="0.25">
      <c r="A14" s="3">
        <v>12</v>
      </c>
      <c r="B14" s="7" t="s">
        <v>9</v>
      </c>
      <c r="C14" s="14" t="s">
        <v>40</v>
      </c>
      <c r="D14" s="14" t="s">
        <v>40</v>
      </c>
      <c r="E14" s="14" t="s">
        <v>40</v>
      </c>
      <c r="F14" s="6" t="s">
        <v>20</v>
      </c>
    </row>
    <row r="15" spans="1:12" ht="39.950000000000003" customHeight="1" x14ac:dyDescent="0.25">
      <c r="A15" s="3">
        <v>13</v>
      </c>
      <c r="B15" s="4" t="s">
        <v>8</v>
      </c>
      <c r="C15" s="14"/>
      <c r="D15" s="14" t="s">
        <v>40</v>
      </c>
      <c r="E15" s="14" t="s">
        <v>40</v>
      </c>
      <c r="F15" s="6" t="s">
        <v>21</v>
      </c>
    </row>
    <row r="16" spans="1:12" ht="39.950000000000003" customHeight="1" x14ac:dyDescent="0.25">
      <c r="A16" s="3">
        <v>14</v>
      </c>
      <c r="B16" s="4" t="s">
        <v>10</v>
      </c>
      <c r="C16" s="14"/>
      <c r="D16" s="14" t="s">
        <v>40</v>
      </c>
      <c r="E16" s="14" t="s">
        <v>40</v>
      </c>
      <c r="F16" s="6" t="s">
        <v>21</v>
      </c>
    </row>
    <row r="17" spans="1:6" ht="48" customHeight="1" x14ac:dyDescent="0.25">
      <c r="A17" s="3">
        <v>15</v>
      </c>
      <c r="B17" s="10" t="s">
        <v>12</v>
      </c>
      <c r="C17" s="14"/>
      <c r="D17" s="2"/>
      <c r="E17" s="14" t="s">
        <v>40</v>
      </c>
      <c r="F17" s="6" t="s">
        <v>22</v>
      </c>
    </row>
    <row r="18" spans="1:6" ht="39.950000000000003" customHeight="1" x14ac:dyDescent="0.25">
      <c r="A18" s="3">
        <v>16</v>
      </c>
      <c r="B18" s="10" t="s">
        <v>13</v>
      </c>
      <c r="C18" s="14"/>
      <c r="D18" s="14" t="s">
        <v>40</v>
      </c>
      <c r="E18" s="13"/>
      <c r="F18" s="6" t="s">
        <v>26</v>
      </c>
    </row>
    <row r="19" spans="1:6" ht="39.950000000000003" customHeight="1" x14ac:dyDescent="0.25">
      <c r="A19" s="3">
        <v>17</v>
      </c>
      <c r="B19" s="10" t="s">
        <v>14</v>
      </c>
      <c r="C19" s="14"/>
      <c r="D19" s="14" t="s">
        <v>40</v>
      </c>
      <c r="E19" s="14" t="s">
        <v>40</v>
      </c>
      <c r="F19" s="6" t="s">
        <v>21</v>
      </c>
    </row>
    <row r="20" spans="1:6" ht="39.950000000000003" customHeight="1" x14ac:dyDescent="0.25">
      <c r="A20" s="3">
        <v>18</v>
      </c>
      <c r="B20" s="10" t="s">
        <v>15</v>
      </c>
      <c r="C20" s="2"/>
      <c r="D20" s="13"/>
      <c r="E20" s="14" t="s">
        <v>40</v>
      </c>
      <c r="F20" s="6" t="s">
        <v>22</v>
      </c>
    </row>
    <row r="21" spans="1:6" ht="46.5" customHeight="1" x14ac:dyDescent="0.25">
      <c r="A21" s="3">
        <v>19</v>
      </c>
      <c r="B21" s="10" t="s">
        <v>16</v>
      </c>
      <c r="C21" s="2"/>
      <c r="D21" s="14" t="s">
        <v>40</v>
      </c>
      <c r="E21" s="13"/>
      <c r="F21" s="6" t="s">
        <v>26</v>
      </c>
    </row>
    <row r="22" spans="1:6" ht="39.950000000000003" customHeight="1" x14ac:dyDescent="0.25">
      <c r="A22" s="3">
        <v>20</v>
      </c>
      <c r="B22" s="4" t="s">
        <v>41</v>
      </c>
      <c r="C22" s="14" t="s">
        <v>40</v>
      </c>
      <c r="D22" s="14" t="s">
        <v>40</v>
      </c>
      <c r="E22" s="14" t="s">
        <v>40</v>
      </c>
      <c r="F22" s="6" t="s">
        <v>20</v>
      </c>
    </row>
    <row r="23" spans="1:6" ht="39.950000000000003" customHeight="1" x14ac:dyDescent="0.25">
      <c r="A23" s="3">
        <v>21</v>
      </c>
      <c r="B23" s="4" t="s">
        <v>17</v>
      </c>
      <c r="C23" s="13"/>
      <c r="D23" s="14" t="s">
        <v>40</v>
      </c>
      <c r="E23" s="14" t="s">
        <v>40</v>
      </c>
      <c r="F23" s="6" t="s">
        <v>21</v>
      </c>
    </row>
    <row r="24" spans="1:6" ht="39.950000000000003" customHeight="1" x14ac:dyDescent="0.25">
      <c r="A24" s="3">
        <v>22</v>
      </c>
      <c r="B24" s="4" t="s">
        <v>18</v>
      </c>
      <c r="C24" s="13"/>
      <c r="D24" s="14" t="s">
        <v>40</v>
      </c>
      <c r="E24" s="14" t="s">
        <v>40</v>
      </c>
      <c r="F24" s="6" t="s">
        <v>21</v>
      </c>
    </row>
  </sheetData>
  <mergeCells count="1">
    <mergeCell ref="A1:F1"/>
  </mergeCells>
  <phoneticPr fontId="2" type="noConversion"/>
  <pageMargins left="0.54" right="0.33" top="0.69" bottom="0.6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AD64-A524-4032-9521-560A0D440961}">
  <dimension ref="A1:D34"/>
  <sheetViews>
    <sheetView view="pageBreakPreview" zoomScaleNormal="85" zoomScaleSheetLayoutView="100" workbookViewId="0">
      <selection activeCell="B8" sqref="B8"/>
    </sheetView>
  </sheetViews>
  <sheetFormatPr defaultRowHeight="15" x14ac:dyDescent="0.25"/>
  <cols>
    <col min="2" max="2" width="18.42578125" customWidth="1"/>
    <col min="3" max="3" width="28.28515625" customWidth="1"/>
    <col min="4" max="4" width="27.28515625" customWidth="1"/>
  </cols>
  <sheetData>
    <row r="1" spans="1:4" x14ac:dyDescent="0.25">
      <c r="A1" s="11" t="s">
        <v>35</v>
      </c>
      <c r="B1" s="11"/>
      <c r="C1" s="11"/>
      <c r="D1" s="12" t="s">
        <v>36</v>
      </c>
    </row>
    <row r="2" spans="1:4" ht="23.25" x14ac:dyDescent="0.25">
      <c r="A2" s="11" t="s">
        <v>29</v>
      </c>
      <c r="B2" s="11" t="s">
        <v>39</v>
      </c>
      <c r="C2" s="11" t="s">
        <v>38</v>
      </c>
      <c r="D2" s="11" t="s">
        <v>37</v>
      </c>
    </row>
    <row r="3" spans="1:4" ht="21.95" customHeight="1" x14ac:dyDescent="0.25">
      <c r="A3" s="11">
        <v>1</v>
      </c>
      <c r="B3" s="2"/>
      <c r="C3" s="2"/>
      <c r="D3" s="2"/>
    </row>
    <row r="4" spans="1:4" ht="21.95" customHeight="1" x14ac:dyDescent="0.25">
      <c r="A4" s="11">
        <v>2</v>
      </c>
      <c r="B4" s="2"/>
      <c r="C4" s="2"/>
      <c r="D4" s="2"/>
    </row>
    <row r="5" spans="1:4" ht="21.95" customHeight="1" x14ac:dyDescent="0.25">
      <c r="A5" s="11">
        <v>3</v>
      </c>
      <c r="B5" s="2"/>
      <c r="C5" s="2"/>
      <c r="D5" s="2"/>
    </row>
    <row r="6" spans="1:4" ht="21.95" customHeight="1" x14ac:dyDescent="0.25">
      <c r="A6" s="11">
        <v>4</v>
      </c>
      <c r="B6" s="2"/>
      <c r="C6" s="2"/>
      <c r="D6" s="2"/>
    </row>
    <row r="7" spans="1:4" ht="21.95" customHeight="1" x14ac:dyDescent="0.25">
      <c r="A7" s="11">
        <v>5</v>
      </c>
      <c r="B7" s="2"/>
      <c r="C7" s="2"/>
      <c r="D7" s="2"/>
    </row>
    <row r="8" spans="1:4" ht="21.95" customHeight="1" x14ac:dyDescent="0.25">
      <c r="A8" s="11">
        <v>6</v>
      </c>
      <c r="B8" s="2"/>
      <c r="C8" s="2"/>
      <c r="D8" s="2"/>
    </row>
    <row r="9" spans="1:4" ht="21.95" customHeight="1" x14ac:dyDescent="0.25">
      <c r="A9" s="11">
        <v>7</v>
      </c>
      <c r="B9" s="2"/>
      <c r="C9" s="2"/>
      <c r="D9" s="2"/>
    </row>
    <row r="10" spans="1:4" ht="21.95" customHeight="1" x14ac:dyDescent="0.25">
      <c r="A10" s="11">
        <v>8</v>
      </c>
      <c r="B10" s="2"/>
      <c r="C10" s="2"/>
      <c r="D10" s="2"/>
    </row>
    <row r="11" spans="1:4" ht="21.95" customHeight="1" x14ac:dyDescent="0.25">
      <c r="A11" s="11">
        <v>9</v>
      </c>
      <c r="B11" s="2"/>
      <c r="C11" s="2"/>
      <c r="D11" s="2"/>
    </row>
    <row r="12" spans="1:4" ht="21.95" customHeight="1" x14ac:dyDescent="0.25">
      <c r="A12" s="11">
        <v>10</v>
      </c>
      <c r="B12" s="2"/>
      <c r="C12" s="2"/>
      <c r="D12" s="2"/>
    </row>
    <row r="13" spans="1:4" ht="21.95" customHeight="1" x14ac:dyDescent="0.25">
      <c r="A13" s="11">
        <v>11</v>
      </c>
      <c r="B13" s="2"/>
      <c r="C13" s="2"/>
      <c r="D13" s="2"/>
    </row>
    <row r="14" spans="1:4" ht="21.95" customHeight="1" x14ac:dyDescent="0.25">
      <c r="A14" s="11">
        <v>12</v>
      </c>
      <c r="B14" s="2"/>
      <c r="C14" s="2"/>
      <c r="D14" s="2"/>
    </row>
    <row r="15" spans="1:4" ht="21.95" customHeight="1" x14ac:dyDescent="0.25">
      <c r="A15" s="11">
        <v>13</v>
      </c>
      <c r="B15" s="2"/>
      <c r="C15" s="2"/>
      <c r="D15" s="2"/>
    </row>
    <row r="16" spans="1:4" ht="21.95" customHeight="1" x14ac:dyDescent="0.25">
      <c r="A16" s="11">
        <v>14</v>
      </c>
      <c r="B16" s="2"/>
      <c r="C16" s="2"/>
      <c r="D16" s="2"/>
    </row>
    <row r="17" spans="1:4" ht="21.95" customHeight="1" x14ac:dyDescent="0.25">
      <c r="A17" s="11">
        <v>15</v>
      </c>
      <c r="B17" s="2"/>
      <c r="C17" s="2"/>
      <c r="D17" s="2"/>
    </row>
    <row r="18" spans="1:4" ht="21.95" customHeight="1" x14ac:dyDescent="0.25">
      <c r="A18" s="11">
        <v>16</v>
      </c>
      <c r="B18" s="2"/>
      <c r="C18" s="2"/>
      <c r="D18" s="2"/>
    </row>
    <row r="19" spans="1:4" ht="21.95" customHeight="1" x14ac:dyDescent="0.25">
      <c r="A19" s="11">
        <v>17</v>
      </c>
      <c r="B19" s="2"/>
      <c r="C19" s="2"/>
      <c r="D19" s="2"/>
    </row>
    <row r="20" spans="1:4" ht="21.95" customHeight="1" x14ac:dyDescent="0.25">
      <c r="A20" s="11">
        <v>18</v>
      </c>
      <c r="B20" s="2"/>
      <c r="C20" s="2"/>
      <c r="D20" s="2"/>
    </row>
    <row r="21" spans="1:4" ht="21.95" customHeight="1" x14ac:dyDescent="0.25">
      <c r="A21" s="11">
        <v>19</v>
      </c>
      <c r="B21" s="2"/>
      <c r="C21" s="2"/>
      <c r="D21" s="2"/>
    </row>
    <row r="22" spans="1:4" ht="21.95" customHeight="1" x14ac:dyDescent="0.25">
      <c r="A22" s="11">
        <v>20</v>
      </c>
      <c r="B22" s="2"/>
      <c r="C22" s="2"/>
      <c r="D22" s="2"/>
    </row>
    <row r="23" spans="1:4" ht="21.95" customHeight="1" x14ac:dyDescent="0.25">
      <c r="A23" s="11">
        <v>21</v>
      </c>
      <c r="B23" s="2"/>
      <c r="C23" s="2"/>
      <c r="D23" s="2"/>
    </row>
    <row r="24" spans="1:4" ht="21.95" customHeight="1" x14ac:dyDescent="0.25">
      <c r="A24" s="11">
        <v>22</v>
      </c>
      <c r="B24" s="2"/>
      <c r="C24" s="2"/>
      <c r="D24" s="2"/>
    </row>
    <row r="25" spans="1:4" ht="21.95" customHeight="1" x14ac:dyDescent="0.25">
      <c r="A25" s="11">
        <v>23</v>
      </c>
      <c r="B25" s="2"/>
      <c r="C25" s="2"/>
      <c r="D25" s="2"/>
    </row>
    <row r="26" spans="1:4" ht="21.95" customHeight="1" x14ac:dyDescent="0.25">
      <c r="A26" s="11">
        <v>24</v>
      </c>
      <c r="B26" s="2"/>
      <c r="C26" s="2"/>
      <c r="D26" s="2"/>
    </row>
    <row r="27" spans="1:4" ht="21.95" customHeight="1" x14ac:dyDescent="0.25">
      <c r="A27" s="11">
        <v>25</v>
      </c>
      <c r="B27" s="2"/>
      <c r="C27" s="2"/>
      <c r="D27" s="2"/>
    </row>
    <row r="28" spans="1:4" ht="21.95" customHeight="1" x14ac:dyDescent="0.25">
      <c r="A28" s="11">
        <v>26</v>
      </c>
      <c r="B28" s="2"/>
      <c r="C28" s="2"/>
      <c r="D28" s="2"/>
    </row>
    <row r="29" spans="1:4" ht="21.95" customHeight="1" x14ac:dyDescent="0.25">
      <c r="A29" s="11">
        <v>27</v>
      </c>
      <c r="B29" s="2"/>
      <c r="C29" s="2"/>
      <c r="D29" s="2"/>
    </row>
    <row r="30" spans="1:4" ht="21.95" customHeight="1" x14ac:dyDescent="0.25">
      <c r="A30" s="11">
        <v>28</v>
      </c>
      <c r="B30" s="2"/>
      <c r="C30" s="2"/>
      <c r="D30" s="2"/>
    </row>
    <row r="31" spans="1:4" ht="21.95" customHeight="1" x14ac:dyDescent="0.25">
      <c r="A31" s="11">
        <v>29</v>
      </c>
      <c r="B31" s="2"/>
      <c r="C31" s="2"/>
      <c r="D31" s="2"/>
    </row>
    <row r="32" spans="1:4" ht="21.95" customHeight="1" x14ac:dyDescent="0.25">
      <c r="A32" s="11">
        <v>30</v>
      </c>
      <c r="B32" s="2"/>
      <c r="C32" s="2"/>
      <c r="D32" s="2"/>
    </row>
    <row r="33" spans="1:4" ht="21.95" customHeight="1" x14ac:dyDescent="0.25">
      <c r="A33" s="11">
        <v>31</v>
      </c>
      <c r="B33" s="2"/>
      <c r="C33" s="2"/>
      <c r="D33" s="2"/>
    </row>
    <row r="34" spans="1:4" ht="21.95" customHeight="1" x14ac:dyDescent="0.25">
      <c r="A34" s="11">
        <v>32</v>
      </c>
      <c r="B34" s="2"/>
      <c r="C34" s="2"/>
      <c r="D34" s="2"/>
    </row>
  </sheetData>
  <pageMargins left="0.7" right="0.7" top="0.45" bottom="0.39" header="0.3" footer="0.2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3B03-AC0C-47C6-811B-2B2CA5F37653}">
  <sheetPr>
    <pageSetUpPr fitToPage="1"/>
  </sheetPr>
  <dimension ref="A1:L24"/>
  <sheetViews>
    <sheetView view="pageBreakPreview" topLeftCell="A18" zoomScale="115" zoomScaleNormal="100" zoomScaleSheetLayoutView="115" workbookViewId="0">
      <selection activeCell="C3" sqref="C3:C24"/>
    </sheetView>
  </sheetViews>
  <sheetFormatPr defaultRowHeight="15" x14ac:dyDescent="0.25"/>
  <cols>
    <col min="2" max="2" width="27.42578125" customWidth="1"/>
    <col min="3" max="3" width="24.5703125" customWidth="1"/>
    <col min="4" max="4" width="25" customWidth="1"/>
    <col min="5" max="5" width="22" customWidth="1"/>
    <col min="6" max="6" width="22.140625" style="1" customWidth="1"/>
    <col min="7" max="7" width="59.5703125" customWidth="1"/>
    <col min="8" max="8" width="45.7109375" customWidth="1"/>
    <col min="9" max="9" width="35.140625" customWidth="1"/>
  </cols>
  <sheetData>
    <row r="1" spans="1:12" ht="20.25" x14ac:dyDescent="0.3">
      <c r="A1" s="42" t="s">
        <v>33</v>
      </c>
      <c r="B1" s="42"/>
      <c r="C1" s="42"/>
      <c r="D1" s="42"/>
      <c r="E1" s="42"/>
      <c r="F1" s="42"/>
    </row>
    <row r="2" spans="1:12" ht="48" x14ac:dyDescent="0.25">
      <c r="A2" s="8" t="s">
        <v>29</v>
      </c>
      <c r="B2" s="8" t="s">
        <v>28</v>
      </c>
      <c r="C2" s="9" t="s">
        <v>32</v>
      </c>
      <c r="D2" s="9" t="s">
        <v>30</v>
      </c>
      <c r="E2" s="9" t="s">
        <v>31</v>
      </c>
      <c r="F2" s="8" t="s">
        <v>19</v>
      </c>
    </row>
    <row r="3" spans="1:12" ht="38.25" x14ac:dyDescent="0.25">
      <c r="A3" s="3">
        <v>1</v>
      </c>
      <c r="B3" s="4" t="s">
        <v>43</v>
      </c>
      <c r="C3" s="2" t="s">
        <v>133</v>
      </c>
      <c r="D3" s="14" t="s">
        <v>40</v>
      </c>
      <c r="E3" s="14" t="s">
        <v>40</v>
      </c>
      <c r="F3" s="6" t="s">
        <v>20</v>
      </c>
      <c r="G3" s="16" t="s">
        <v>44</v>
      </c>
      <c r="H3" s="15" t="s">
        <v>55</v>
      </c>
    </row>
    <row r="4" spans="1:12" ht="28.5" customHeight="1" x14ac:dyDescent="0.25">
      <c r="A4" s="3">
        <v>2</v>
      </c>
      <c r="B4" s="4" t="s">
        <v>0</v>
      </c>
      <c r="C4" s="2"/>
      <c r="D4" s="14" t="s">
        <v>40</v>
      </c>
      <c r="E4" s="14"/>
      <c r="F4" s="6" t="s">
        <v>27</v>
      </c>
      <c r="G4" s="16"/>
      <c r="H4" s="15"/>
    </row>
    <row r="5" spans="1:12" ht="30" x14ac:dyDescent="0.25">
      <c r="A5" s="3">
        <v>3</v>
      </c>
      <c r="B5" s="4" t="s">
        <v>42</v>
      </c>
      <c r="C5" s="14" t="s">
        <v>40</v>
      </c>
      <c r="D5" s="14" t="s">
        <v>40</v>
      </c>
      <c r="E5" s="14" t="s">
        <v>40</v>
      </c>
      <c r="F5" s="6" t="s">
        <v>20</v>
      </c>
      <c r="G5" s="16"/>
      <c r="H5" s="15"/>
    </row>
    <row r="6" spans="1:12" ht="30" x14ac:dyDescent="0.25">
      <c r="A6" s="3">
        <v>4</v>
      </c>
      <c r="B6" s="4" t="s">
        <v>1</v>
      </c>
      <c r="C6" s="40" t="s">
        <v>134</v>
      </c>
      <c r="D6" s="14" t="s">
        <v>40</v>
      </c>
      <c r="E6" s="14" t="s">
        <v>40</v>
      </c>
      <c r="F6" s="6" t="s">
        <v>21</v>
      </c>
      <c r="G6" s="16" t="s">
        <v>45</v>
      </c>
      <c r="H6" s="15" t="s">
        <v>56</v>
      </c>
      <c r="I6" s="15" t="s">
        <v>100</v>
      </c>
    </row>
    <row r="7" spans="1:12" ht="30" x14ac:dyDescent="0.25">
      <c r="A7" s="3">
        <v>5</v>
      </c>
      <c r="B7" s="4" t="s">
        <v>11</v>
      </c>
      <c r="C7" s="40" t="s">
        <v>134</v>
      </c>
      <c r="D7" s="14" t="s">
        <v>40</v>
      </c>
      <c r="E7" s="14" t="s">
        <v>40</v>
      </c>
      <c r="F7" s="6" t="s">
        <v>21</v>
      </c>
      <c r="G7" s="16" t="s">
        <v>45</v>
      </c>
      <c r="H7" s="15" t="s">
        <v>57</v>
      </c>
      <c r="I7" s="15" t="s">
        <v>74</v>
      </c>
      <c r="L7" t="s">
        <v>34</v>
      </c>
    </row>
    <row r="8" spans="1:12" ht="48" x14ac:dyDescent="0.25">
      <c r="A8" s="3">
        <v>6</v>
      </c>
      <c r="B8" s="10" t="s">
        <v>2</v>
      </c>
      <c r="C8" s="40" t="s">
        <v>135</v>
      </c>
      <c r="D8" s="2"/>
      <c r="E8" s="14" t="s">
        <v>40</v>
      </c>
      <c r="F8" s="6" t="s">
        <v>22</v>
      </c>
      <c r="G8" s="16" t="s">
        <v>46</v>
      </c>
      <c r="H8" s="15" t="s">
        <v>58</v>
      </c>
      <c r="I8" s="15" t="s">
        <v>75</v>
      </c>
    </row>
    <row r="9" spans="1:12" ht="48" x14ac:dyDescent="0.25">
      <c r="A9" s="3">
        <v>7</v>
      </c>
      <c r="B9" s="10" t="s">
        <v>3</v>
      </c>
      <c r="C9" s="40" t="s">
        <v>135</v>
      </c>
      <c r="D9" s="2"/>
      <c r="E9" s="14" t="s">
        <v>40</v>
      </c>
      <c r="F9" s="6" t="s">
        <v>22</v>
      </c>
      <c r="G9" s="16" t="s">
        <v>47</v>
      </c>
      <c r="H9" s="15" t="s">
        <v>59</v>
      </c>
      <c r="I9" s="15" t="s">
        <v>76</v>
      </c>
    </row>
    <row r="10" spans="1:12" ht="48" x14ac:dyDescent="0.25">
      <c r="A10" s="3">
        <v>8</v>
      </c>
      <c r="B10" s="10" t="s">
        <v>4</v>
      </c>
      <c r="C10" s="40" t="s">
        <v>135</v>
      </c>
      <c r="D10" s="2"/>
      <c r="E10" s="14" t="s">
        <v>40</v>
      </c>
      <c r="F10" s="6" t="s">
        <v>22</v>
      </c>
      <c r="G10" s="16" t="s">
        <v>48</v>
      </c>
      <c r="H10" s="15" t="s">
        <v>77</v>
      </c>
      <c r="I10" s="15" t="s">
        <v>78</v>
      </c>
    </row>
    <row r="11" spans="1:12" ht="72.75" x14ac:dyDescent="0.25">
      <c r="A11" s="3">
        <v>9</v>
      </c>
      <c r="B11" s="5" t="s">
        <v>5</v>
      </c>
      <c r="C11" s="40" t="s">
        <v>136</v>
      </c>
      <c r="D11" s="14" t="s">
        <v>40</v>
      </c>
      <c r="E11" s="14"/>
      <c r="F11" s="6" t="s">
        <v>23</v>
      </c>
      <c r="G11" s="16" t="s">
        <v>49</v>
      </c>
      <c r="H11" s="15" t="s">
        <v>60</v>
      </c>
      <c r="I11" s="15" t="s">
        <v>79</v>
      </c>
    </row>
    <row r="12" spans="1:12" ht="72.75" x14ac:dyDescent="0.25">
      <c r="A12" s="3">
        <v>10</v>
      </c>
      <c r="B12" s="5" t="s">
        <v>6</v>
      </c>
      <c r="C12" s="40" t="s">
        <v>136</v>
      </c>
      <c r="D12" s="14" t="s">
        <v>40</v>
      </c>
      <c r="E12" s="14"/>
      <c r="F12" s="6" t="s">
        <v>24</v>
      </c>
      <c r="G12" s="16" t="s">
        <v>49</v>
      </c>
      <c r="H12" s="15" t="s">
        <v>61</v>
      </c>
      <c r="I12" s="15" t="s">
        <v>80</v>
      </c>
    </row>
    <row r="13" spans="1:12" ht="72.75" x14ac:dyDescent="0.25">
      <c r="A13" s="3">
        <v>11</v>
      </c>
      <c r="B13" s="5" t="s">
        <v>7</v>
      </c>
      <c r="C13" s="40" t="s">
        <v>136</v>
      </c>
      <c r="D13" s="14" t="s">
        <v>40</v>
      </c>
      <c r="E13" s="14"/>
      <c r="F13" s="6" t="s">
        <v>25</v>
      </c>
      <c r="G13" s="16" t="s">
        <v>49</v>
      </c>
      <c r="H13" s="15" t="s">
        <v>62</v>
      </c>
      <c r="I13" s="15" t="s">
        <v>81</v>
      </c>
    </row>
    <row r="14" spans="1:12" ht="48" x14ac:dyDescent="0.25">
      <c r="A14" s="3">
        <v>12</v>
      </c>
      <c r="B14" s="7" t="s">
        <v>9</v>
      </c>
      <c r="C14" s="14" t="s">
        <v>40</v>
      </c>
      <c r="D14" s="14" t="s">
        <v>40</v>
      </c>
      <c r="E14" s="14" t="s">
        <v>40</v>
      </c>
      <c r="F14" s="6" t="s">
        <v>20</v>
      </c>
      <c r="G14" s="17"/>
      <c r="H14" s="15"/>
      <c r="I14" s="15"/>
    </row>
    <row r="15" spans="1:12" ht="75" x14ac:dyDescent="0.25">
      <c r="A15" s="3">
        <v>13</v>
      </c>
      <c r="B15" s="4" t="s">
        <v>8</v>
      </c>
      <c r="C15" s="40" t="s">
        <v>137</v>
      </c>
      <c r="D15" s="14" t="s">
        <v>40</v>
      </c>
      <c r="E15" s="14" t="s">
        <v>40</v>
      </c>
      <c r="F15" s="6" t="s">
        <v>21</v>
      </c>
      <c r="G15" s="17" t="s">
        <v>50</v>
      </c>
      <c r="H15" s="15" t="s">
        <v>64</v>
      </c>
      <c r="I15" s="15" t="s">
        <v>64</v>
      </c>
    </row>
    <row r="16" spans="1:12" ht="75" x14ac:dyDescent="0.25">
      <c r="A16" s="3">
        <v>14</v>
      </c>
      <c r="B16" s="4" t="s">
        <v>10</v>
      </c>
      <c r="C16" s="40" t="s">
        <v>137</v>
      </c>
      <c r="D16" s="14" t="s">
        <v>40</v>
      </c>
      <c r="E16" s="14" t="s">
        <v>40</v>
      </c>
      <c r="F16" s="6" t="s">
        <v>21</v>
      </c>
      <c r="G16" s="17" t="s">
        <v>50</v>
      </c>
      <c r="H16" s="15" t="s">
        <v>64</v>
      </c>
      <c r="I16" s="15"/>
    </row>
    <row r="17" spans="1:9" ht="48" x14ac:dyDescent="0.25">
      <c r="A17" s="3">
        <v>15</v>
      </c>
      <c r="B17" s="10" t="s">
        <v>12</v>
      </c>
      <c r="C17" s="40" t="s">
        <v>137</v>
      </c>
      <c r="D17" s="2"/>
      <c r="E17" s="14" t="s">
        <v>40</v>
      </c>
      <c r="F17" s="6" t="s">
        <v>22</v>
      </c>
      <c r="G17" s="18" t="s">
        <v>66</v>
      </c>
      <c r="H17" s="15" t="s">
        <v>65</v>
      </c>
      <c r="I17" s="15" t="s">
        <v>65</v>
      </c>
    </row>
    <row r="18" spans="1:9" ht="28.5" x14ac:dyDescent="0.25">
      <c r="A18" s="3">
        <v>16</v>
      </c>
      <c r="B18" s="10" t="s">
        <v>13</v>
      </c>
      <c r="C18" s="40" t="s">
        <v>138</v>
      </c>
      <c r="D18" s="14" t="s">
        <v>40</v>
      </c>
      <c r="E18" s="13"/>
      <c r="F18" s="6" t="s">
        <v>26</v>
      </c>
      <c r="G18" s="18" t="s">
        <v>67</v>
      </c>
      <c r="H18" s="15" t="s">
        <v>68</v>
      </c>
      <c r="I18" s="15" t="s">
        <v>68</v>
      </c>
    </row>
    <row r="19" spans="1:9" ht="37.5" x14ac:dyDescent="0.25">
      <c r="A19" s="3">
        <v>17</v>
      </c>
      <c r="B19" s="10" t="s">
        <v>14</v>
      </c>
      <c r="C19" s="40" t="s">
        <v>138</v>
      </c>
      <c r="D19" s="14" t="s">
        <v>40</v>
      </c>
      <c r="E19" s="14" t="s">
        <v>40</v>
      </c>
      <c r="F19" s="6" t="s">
        <v>21</v>
      </c>
      <c r="G19" s="18" t="s">
        <v>51</v>
      </c>
      <c r="H19" s="15" t="s">
        <v>69</v>
      </c>
      <c r="I19" s="15" t="s">
        <v>69</v>
      </c>
    </row>
    <row r="20" spans="1:9" ht="56.25" x14ac:dyDescent="0.25">
      <c r="A20" s="3">
        <v>18</v>
      </c>
      <c r="B20" s="10" t="s">
        <v>15</v>
      </c>
      <c r="C20" s="40" t="s">
        <v>138</v>
      </c>
      <c r="D20" s="13"/>
      <c r="E20" s="14" t="s">
        <v>40</v>
      </c>
      <c r="F20" s="6" t="s">
        <v>22</v>
      </c>
      <c r="G20" s="18" t="s">
        <v>70</v>
      </c>
      <c r="H20" s="15" t="s">
        <v>69</v>
      </c>
      <c r="I20" s="15"/>
    </row>
    <row r="21" spans="1:9" ht="48" x14ac:dyDescent="0.25">
      <c r="A21" s="3">
        <v>19</v>
      </c>
      <c r="B21" s="10" t="s">
        <v>16</v>
      </c>
      <c r="C21" s="40" t="s">
        <v>139</v>
      </c>
      <c r="D21" s="14" t="s">
        <v>40</v>
      </c>
      <c r="E21" s="13"/>
      <c r="F21" s="6" t="s">
        <v>26</v>
      </c>
      <c r="G21" s="18" t="s">
        <v>52</v>
      </c>
      <c r="H21" s="15" t="s">
        <v>71</v>
      </c>
      <c r="I21" s="15" t="s">
        <v>71</v>
      </c>
    </row>
    <row r="22" spans="1:9" ht="30" x14ac:dyDescent="0.25">
      <c r="A22" s="3">
        <v>20</v>
      </c>
      <c r="B22" s="4" t="s">
        <v>41</v>
      </c>
      <c r="C22" s="14" t="s">
        <v>40</v>
      </c>
      <c r="D22" s="14" t="s">
        <v>40</v>
      </c>
      <c r="E22" s="14" t="s">
        <v>40</v>
      </c>
      <c r="F22" s="6" t="s">
        <v>20</v>
      </c>
      <c r="G22" s="16"/>
      <c r="H22" s="15"/>
      <c r="I22" s="15"/>
    </row>
    <row r="23" spans="1:9" ht="37.5" x14ac:dyDescent="0.25">
      <c r="A23" s="3">
        <v>21</v>
      </c>
      <c r="B23" s="4" t="s">
        <v>17</v>
      </c>
      <c r="C23" s="40" t="s">
        <v>140</v>
      </c>
      <c r="D23" s="14" t="s">
        <v>40</v>
      </c>
      <c r="E23" s="14" t="s">
        <v>40</v>
      </c>
      <c r="F23" s="6" t="s">
        <v>21</v>
      </c>
      <c r="G23" s="18" t="s">
        <v>53</v>
      </c>
      <c r="H23" s="15" t="s">
        <v>101</v>
      </c>
      <c r="I23" s="15" t="s">
        <v>101</v>
      </c>
    </row>
    <row r="24" spans="1:9" ht="37.5" x14ac:dyDescent="0.25">
      <c r="A24" s="3">
        <v>22</v>
      </c>
      <c r="B24" s="4" t="s">
        <v>18</v>
      </c>
      <c r="C24" s="40" t="s">
        <v>140</v>
      </c>
      <c r="D24" s="14" t="s">
        <v>40</v>
      </c>
      <c r="E24" s="14" t="s">
        <v>40</v>
      </c>
      <c r="F24" s="6" t="s">
        <v>21</v>
      </c>
      <c r="G24" s="18" t="s">
        <v>54</v>
      </c>
      <c r="H24" s="15" t="s">
        <v>72</v>
      </c>
      <c r="I24" s="15"/>
    </row>
  </sheetData>
  <mergeCells count="1">
    <mergeCell ref="A1:F1"/>
  </mergeCells>
  <phoneticPr fontId="2" type="noConversion"/>
  <pageMargins left="0.54" right="0.33" top="0.69" bottom="0.65" header="0.3" footer="0.3"/>
  <pageSetup paperSize="9" scale="2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470A-B825-43DA-A629-EDED8DE37C4D}">
  <dimension ref="A1:E29"/>
  <sheetViews>
    <sheetView workbookViewId="0">
      <selection activeCell="K14" sqref="K14"/>
    </sheetView>
  </sheetViews>
  <sheetFormatPr defaultRowHeight="15" x14ac:dyDescent="0.25"/>
  <cols>
    <col min="1" max="1" width="51" customWidth="1"/>
    <col min="3" max="3" width="20.7109375" bestFit="1" customWidth="1"/>
    <col min="4" max="4" width="7.42578125" customWidth="1"/>
  </cols>
  <sheetData>
    <row r="1" spans="1:5" ht="30" x14ac:dyDescent="0.25">
      <c r="A1" s="15" t="s">
        <v>73</v>
      </c>
      <c r="C1" s="41" t="s">
        <v>82</v>
      </c>
      <c r="E1" t="s">
        <v>132</v>
      </c>
    </row>
    <row r="2" spans="1:5" x14ac:dyDescent="0.25">
      <c r="A2" s="15" t="s">
        <v>74</v>
      </c>
      <c r="C2" s="35" t="s">
        <v>83</v>
      </c>
    </row>
    <row r="3" spans="1:5" ht="30" x14ac:dyDescent="0.25">
      <c r="A3" s="15" t="s">
        <v>75</v>
      </c>
      <c r="C3" s="35" t="s">
        <v>84</v>
      </c>
    </row>
    <row r="4" spans="1:5" x14ac:dyDescent="0.25">
      <c r="A4" s="15" t="s">
        <v>76</v>
      </c>
      <c r="C4" s="35" t="s">
        <v>85</v>
      </c>
    </row>
    <row r="5" spans="1:5" x14ac:dyDescent="0.25">
      <c r="A5" s="15" t="s">
        <v>78</v>
      </c>
      <c r="C5" s="41" t="s">
        <v>55</v>
      </c>
      <c r="E5" t="s">
        <v>132</v>
      </c>
    </row>
    <row r="6" spans="1:5" x14ac:dyDescent="0.25">
      <c r="A6" s="15" t="s">
        <v>79</v>
      </c>
      <c r="C6" s="35" t="s">
        <v>86</v>
      </c>
    </row>
    <row r="7" spans="1:5" x14ac:dyDescent="0.25">
      <c r="A7" s="15" t="s">
        <v>80</v>
      </c>
      <c r="C7" s="35" t="s">
        <v>87</v>
      </c>
    </row>
    <row r="8" spans="1:5" x14ac:dyDescent="0.25">
      <c r="A8" s="15" t="s">
        <v>81</v>
      </c>
      <c r="C8" s="35" t="s">
        <v>88</v>
      </c>
    </row>
    <row r="9" spans="1:5" x14ac:dyDescent="0.25">
      <c r="A9" s="15"/>
      <c r="C9" s="41" t="s">
        <v>89</v>
      </c>
      <c r="E9" t="s">
        <v>132</v>
      </c>
    </row>
    <row r="10" spans="1:5" x14ac:dyDescent="0.25">
      <c r="A10" s="15" t="s">
        <v>64</v>
      </c>
      <c r="C10" s="39" t="s">
        <v>90</v>
      </c>
      <c r="D10" t="s">
        <v>96</v>
      </c>
    </row>
    <row r="11" spans="1:5" x14ac:dyDescent="0.25">
      <c r="A11" s="15"/>
      <c r="C11" s="39" t="s">
        <v>91</v>
      </c>
      <c r="D11" t="s">
        <v>96</v>
      </c>
    </row>
    <row r="12" spans="1:5" x14ac:dyDescent="0.25">
      <c r="A12" s="15" t="s">
        <v>65</v>
      </c>
      <c r="C12" s="39" t="s">
        <v>92</v>
      </c>
      <c r="D12" t="s">
        <v>96</v>
      </c>
    </row>
    <row r="13" spans="1:5" x14ac:dyDescent="0.25">
      <c r="A13" s="15" t="s">
        <v>68</v>
      </c>
      <c r="C13" s="39" t="s">
        <v>93</v>
      </c>
      <c r="D13" t="s">
        <v>96</v>
      </c>
    </row>
    <row r="14" spans="1:5" x14ac:dyDescent="0.25">
      <c r="A14" s="15" t="s">
        <v>69</v>
      </c>
      <c r="C14" s="39" t="s">
        <v>94</v>
      </c>
      <c r="D14" t="s">
        <v>96</v>
      </c>
    </row>
    <row r="15" spans="1:5" x14ac:dyDescent="0.25">
      <c r="A15" s="15"/>
      <c r="C15" s="39" t="s">
        <v>95</v>
      </c>
      <c r="D15" t="s">
        <v>96</v>
      </c>
    </row>
    <row r="16" spans="1:5" x14ac:dyDescent="0.25">
      <c r="A16" s="15" t="s">
        <v>71</v>
      </c>
      <c r="C16" s="41" t="s">
        <v>79</v>
      </c>
      <c r="E16" t="s">
        <v>132</v>
      </c>
    </row>
    <row r="17" spans="1:5" x14ac:dyDescent="0.25">
      <c r="A17" s="15"/>
      <c r="C17" s="41" t="s">
        <v>80</v>
      </c>
      <c r="E17" t="s">
        <v>132</v>
      </c>
    </row>
    <row r="18" spans="1:5" x14ac:dyDescent="0.25">
      <c r="A18" s="15" t="s">
        <v>101</v>
      </c>
      <c r="C18" s="41" t="s">
        <v>81</v>
      </c>
      <c r="E18" t="s">
        <v>132</v>
      </c>
    </row>
    <row r="19" spans="1:5" x14ac:dyDescent="0.25">
      <c r="C19" s="41" t="s">
        <v>63</v>
      </c>
      <c r="E19" t="s">
        <v>132</v>
      </c>
    </row>
    <row r="20" spans="1:5" x14ac:dyDescent="0.25">
      <c r="C20" s="39" t="s">
        <v>96</v>
      </c>
      <c r="D20" t="s">
        <v>96</v>
      </c>
    </row>
    <row r="21" spans="1:5" x14ac:dyDescent="0.25">
      <c r="C21" s="41" t="s">
        <v>65</v>
      </c>
      <c r="E21" t="s">
        <v>132</v>
      </c>
    </row>
    <row r="22" spans="1:5" x14ac:dyDescent="0.25">
      <c r="C22" s="41" t="s">
        <v>68</v>
      </c>
      <c r="E22" t="s">
        <v>132</v>
      </c>
    </row>
    <row r="23" spans="1:5" x14ac:dyDescent="0.25">
      <c r="C23" s="41" t="s">
        <v>97</v>
      </c>
      <c r="E23" t="s">
        <v>132</v>
      </c>
    </row>
    <row r="24" spans="1:5" x14ac:dyDescent="0.25">
      <c r="C24" s="41" t="s">
        <v>99</v>
      </c>
      <c r="E24" t="s">
        <v>132</v>
      </c>
    </row>
    <row r="25" spans="1:5" x14ac:dyDescent="0.25">
      <c r="C25" s="35" t="s">
        <v>98</v>
      </c>
    </row>
    <row r="26" spans="1:5" x14ac:dyDescent="0.25">
      <c r="C26" s="41" t="s">
        <v>71</v>
      </c>
      <c r="E26" t="s">
        <v>132</v>
      </c>
    </row>
    <row r="27" spans="1:5" x14ac:dyDescent="0.25">
      <c r="C27" s="41" t="s">
        <v>72</v>
      </c>
      <c r="E27" t="s">
        <v>132</v>
      </c>
    </row>
    <row r="28" spans="1:5" x14ac:dyDescent="0.25">
      <c r="C28" s="35" t="s">
        <v>102</v>
      </c>
    </row>
    <row r="29" spans="1:5" x14ac:dyDescent="0.25">
      <c r="C29" s="35" t="s">
        <v>103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8633-8FDA-4E48-AA52-6521CA38E66E}">
  <dimension ref="A1:M23"/>
  <sheetViews>
    <sheetView tabSelected="1" workbookViewId="0">
      <selection activeCell="F6" sqref="F6"/>
    </sheetView>
  </sheetViews>
  <sheetFormatPr defaultRowHeight="15" x14ac:dyDescent="0.25"/>
  <cols>
    <col min="1" max="1" width="4.5703125" bestFit="1" customWidth="1"/>
    <col min="2" max="2" width="50.140625" customWidth="1"/>
    <col min="3" max="3" width="5.7109375" bestFit="1" customWidth="1"/>
    <col min="4" max="4" width="10.42578125" bestFit="1" customWidth="1"/>
    <col min="5" max="5" width="9" bestFit="1" customWidth="1"/>
    <col min="6" max="6" width="12.7109375" bestFit="1" customWidth="1"/>
    <col min="7" max="7" width="10.42578125" bestFit="1" customWidth="1"/>
    <col min="8" max="8" width="12.7109375" bestFit="1" customWidth="1"/>
    <col min="9" max="9" width="10.42578125" bestFit="1" customWidth="1"/>
    <col min="10" max="10" width="12.7109375" bestFit="1" customWidth="1"/>
    <col min="11" max="11" width="10.42578125" bestFit="1" customWidth="1"/>
    <col min="12" max="12" width="12.7109375" bestFit="1" customWidth="1"/>
    <col min="13" max="13" width="9.7109375" bestFit="1" customWidth="1"/>
  </cols>
  <sheetData>
    <row r="1" spans="1:13" ht="15.75" x14ac:dyDescent="0.25">
      <c r="A1" s="46" t="s">
        <v>105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5.75" x14ac:dyDescent="0.25">
      <c r="A2" s="46" t="s">
        <v>106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15.75" x14ac:dyDescent="0.25">
      <c r="A3" s="46" t="s">
        <v>107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5.75" x14ac:dyDescent="0.25">
      <c r="A4" s="47" t="s">
        <v>108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31.5" x14ac:dyDescent="0.25">
      <c r="A5" s="48" t="s">
        <v>131</v>
      </c>
      <c r="B5" s="48"/>
      <c r="C5" s="48"/>
      <c r="D5" s="48"/>
      <c r="E5" s="48"/>
      <c r="F5" s="19"/>
      <c r="G5" s="19"/>
      <c r="H5" s="19"/>
      <c r="I5" s="19"/>
      <c r="J5" s="19"/>
      <c r="K5" s="19"/>
      <c r="L5" s="19"/>
      <c r="M5" s="20" t="str">
        <f>'[1]Project Summary'!B17&amp;'[1]Project Summary'!C17</f>
        <v>FY: 81/82</v>
      </c>
    </row>
    <row r="6" spans="1:13" ht="63" customHeight="1" x14ac:dyDescent="0.25">
      <c r="A6" s="49" t="s">
        <v>29</v>
      </c>
      <c r="B6" s="51" t="s">
        <v>109</v>
      </c>
      <c r="C6" s="53" t="s">
        <v>110</v>
      </c>
      <c r="D6" s="53" t="s">
        <v>111</v>
      </c>
      <c r="E6" s="37" t="s">
        <v>112</v>
      </c>
      <c r="F6" s="38"/>
      <c r="G6" s="33" t="s">
        <v>125</v>
      </c>
      <c r="H6" s="34"/>
      <c r="I6" s="33" t="s">
        <v>124</v>
      </c>
      <c r="J6" s="34"/>
      <c r="K6" s="33" t="s">
        <v>126</v>
      </c>
      <c r="L6" s="34"/>
      <c r="M6" s="21" t="s">
        <v>113</v>
      </c>
    </row>
    <row r="7" spans="1:13" ht="15.75" x14ac:dyDescent="0.25">
      <c r="A7" s="50"/>
      <c r="B7" s="52"/>
      <c r="C7" s="54"/>
      <c r="D7" s="54"/>
      <c r="E7" s="21" t="s">
        <v>114</v>
      </c>
      <c r="F7" s="21" t="s">
        <v>115</v>
      </c>
      <c r="G7" s="21" t="s">
        <v>114</v>
      </c>
      <c r="H7" s="21" t="s">
        <v>115</v>
      </c>
      <c r="I7" s="21" t="s">
        <v>114</v>
      </c>
      <c r="J7" s="21" t="s">
        <v>115</v>
      </c>
      <c r="K7" s="21" t="s">
        <v>114</v>
      </c>
      <c r="L7" s="21" t="s">
        <v>115</v>
      </c>
      <c r="M7" s="21"/>
    </row>
    <row r="8" spans="1:13" x14ac:dyDescent="0.25">
      <c r="A8" s="22" t="s">
        <v>116</v>
      </c>
      <c r="B8" s="23" t="s">
        <v>117</v>
      </c>
      <c r="C8" s="22"/>
      <c r="D8" s="22"/>
      <c r="E8" s="24"/>
      <c r="F8" s="24"/>
      <c r="G8" s="24"/>
      <c r="H8" s="24"/>
      <c r="I8" s="24"/>
      <c r="J8" s="24"/>
      <c r="K8" s="24"/>
      <c r="L8" s="24"/>
      <c r="M8" s="22"/>
    </row>
    <row r="9" spans="1:13" x14ac:dyDescent="0.25">
      <c r="A9" s="25" t="str">
        <f>'[1]Detail Estimate'!A8</f>
        <v>A</v>
      </c>
      <c r="B9" s="26" t="str">
        <f>'[1]Detail Estimate'!B8</f>
        <v>Road Works</v>
      </c>
      <c r="C9" s="25"/>
      <c r="D9" s="25"/>
      <c r="E9" s="27"/>
      <c r="F9" s="27"/>
      <c r="G9" s="27"/>
      <c r="H9" s="27"/>
      <c r="I9" s="27"/>
      <c r="J9" s="27"/>
      <c r="K9" s="27"/>
      <c r="L9" s="27"/>
      <c r="M9" s="25"/>
    </row>
    <row r="10" spans="1:13" x14ac:dyDescent="0.25">
      <c r="A10" s="3" t="str">
        <f>[1]Abs!A9</f>
        <v>A.1</v>
      </c>
      <c r="B10" s="6" t="s">
        <v>127</v>
      </c>
      <c r="C10" s="3" t="str">
        <f>[1]Abs!C9</f>
        <v>sqm</v>
      </c>
      <c r="D10" s="3">
        <f>[1]Abs!D9</f>
        <v>3660.75</v>
      </c>
      <c r="E10" s="3">
        <f>[1]Abs!E9</f>
        <v>120.5</v>
      </c>
      <c r="F10" s="28">
        <f>ROUND(D10*E10,2)</f>
        <v>441120.38</v>
      </c>
      <c r="G10" s="28">
        <v>122</v>
      </c>
      <c r="H10" s="28">
        <f>ROUND($D10*G10,2)</f>
        <v>446611.5</v>
      </c>
      <c r="I10" s="28">
        <v>110</v>
      </c>
      <c r="J10" s="28">
        <f>ROUND($D10*I10,2)</f>
        <v>402682.5</v>
      </c>
      <c r="K10" s="28">
        <v>123</v>
      </c>
      <c r="L10" s="28">
        <f>ROUND($D10*K10,2)</f>
        <v>450272.25</v>
      </c>
      <c r="M10" s="3"/>
    </row>
    <row r="11" spans="1:13" x14ac:dyDescent="0.25">
      <c r="A11" s="3" t="str">
        <f>[1]Abs!A10</f>
        <v>A.2</v>
      </c>
      <c r="B11" s="6" t="s">
        <v>128</v>
      </c>
      <c r="C11" s="3" t="str">
        <f>[1]Abs!C10</f>
        <v>kg</v>
      </c>
      <c r="D11" s="3">
        <f>[1]Abs!D10</f>
        <v>5000</v>
      </c>
      <c r="E11" s="3">
        <f>[1]Abs!E10</f>
        <v>67.8</v>
      </c>
      <c r="F11" s="28">
        <f>ROUND(D11*E11,2)</f>
        <v>339000</v>
      </c>
      <c r="G11" s="28">
        <v>60</v>
      </c>
      <c r="H11" s="28">
        <f t="shared" ref="H11:H13" si="0">ROUND($D11*G11,2)</f>
        <v>300000</v>
      </c>
      <c r="I11" s="28">
        <v>70</v>
      </c>
      <c r="J11" s="28">
        <f t="shared" ref="J11:J13" si="1">ROUND($D11*I11,2)</f>
        <v>350000</v>
      </c>
      <c r="K11" s="28">
        <v>61</v>
      </c>
      <c r="L11" s="28">
        <f t="shared" ref="L11:L13" si="2">ROUND($D11*K11,2)</f>
        <v>305000</v>
      </c>
      <c r="M11" s="3"/>
    </row>
    <row r="12" spans="1:13" x14ac:dyDescent="0.25">
      <c r="A12" s="3" t="str">
        <f>[1]Abs!A11</f>
        <v>A.3</v>
      </c>
      <c r="B12" s="6" t="s">
        <v>130</v>
      </c>
      <c r="C12" s="3" t="str">
        <f>[1]Abs!C11</f>
        <v>md</v>
      </c>
      <c r="D12" s="3">
        <f>[1]Abs!D11</f>
        <v>6</v>
      </c>
      <c r="E12" s="3">
        <f>[1]Abs!E11</f>
        <v>1585.85</v>
      </c>
      <c r="F12" s="28">
        <f t="shared" ref="F12:F13" si="3">ROUND(D12*E12,2)</f>
        <v>9515.1</v>
      </c>
      <c r="G12" s="28">
        <v>1500</v>
      </c>
      <c r="H12" s="28">
        <f t="shared" si="0"/>
        <v>9000</v>
      </c>
      <c r="I12" s="28">
        <v>1600</v>
      </c>
      <c r="J12" s="28">
        <f t="shared" si="1"/>
        <v>9600</v>
      </c>
      <c r="K12" s="28">
        <v>1600</v>
      </c>
      <c r="L12" s="28">
        <f t="shared" si="2"/>
        <v>9600</v>
      </c>
      <c r="M12" s="3"/>
    </row>
    <row r="13" spans="1:13" x14ac:dyDescent="0.25">
      <c r="A13" s="3" t="str">
        <f>[1]Abs!A12</f>
        <v>A.4</v>
      </c>
      <c r="B13" s="6" t="s">
        <v>129</v>
      </c>
      <c r="C13" s="3" t="str">
        <f>[1]Abs!C12</f>
        <v>LS</v>
      </c>
      <c r="D13" s="3">
        <f>[1]Abs!D12</f>
        <v>1</v>
      </c>
      <c r="E13" s="3">
        <f>[1]Abs!E12</f>
        <v>5000</v>
      </c>
      <c r="F13" s="28">
        <f t="shared" si="3"/>
        <v>5000</v>
      </c>
      <c r="G13" s="28">
        <v>6000</v>
      </c>
      <c r="H13" s="28">
        <f t="shared" si="0"/>
        <v>6000</v>
      </c>
      <c r="I13" s="28">
        <v>3000</v>
      </c>
      <c r="J13" s="28">
        <f t="shared" si="1"/>
        <v>3000</v>
      </c>
      <c r="K13" s="28">
        <v>6000</v>
      </c>
      <c r="L13" s="28">
        <f t="shared" si="2"/>
        <v>6000</v>
      </c>
      <c r="M13" s="3"/>
    </row>
    <row r="14" spans="1:13" x14ac:dyDescent="0.25">
      <c r="A14" s="43" t="s">
        <v>118</v>
      </c>
      <c r="B14" s="44"/>
      <c r="C14" s="44"/>
      <c r="D14" s="44"/>
      <c r="E14" s="45"/>
      <c r="F14" s="36">
        <f>ROUND(SUM(F9:F13),2)</f>
        <v>794635.48</v>
      </c>
      <c r="G14" s="29"/>
      <c r="H14" s="29">
        <f>ROUND(SUM(H10:H13),2)</f>
        <v>761611.5</v>
      </c>
      <c r="I14" s="29"/>
      <c r="J14" s="29">
        <f>ROUND(SUM(J9:J13),2)</f>
        <v>765282.5</v>
      </c>
      <c r="K14" s="29"/>
      <c r="L14" s="29">
        <f>ROUND(SUM(L9:L13),2)</f>
        <v>770872.25</v>
      </c>
      <c r="M14" s="30"/>
    </row>
    <row r="15" spans="1:13" x14ac:dyDescent="0.25">
      <c r="A15" s="43" t="s">
        <v>119</v>
      </c>
      <c r="B15" s="44"/>
      <c r="C15" s="44"/>
      <c r="D15" s="44"/>
      <c r="E15" s="45"/>
      <c r="F15" s="36">
        <f>ROUND(F14*0.13,2)</f>
        <v>103302.61</v>
      </c>
      <c r="G15" s="29"/>
      <c r="H15" s="29">
        <f>ROUND(H14*0.13,2)</f>
        <v>99009.5</v>
      </c>
      <c r="I15" s="29"/>
      <c r="J15" s="29">
        <f>ROUND(J14*0.13,2)</f>
        <v>99486.73</v>
      </c>
      <c r="K15" s="29"/>
      <c r="L15" s="29">
        <f>ROUND(L14*0.13,2)</f>
        <v>100213.39</v>
      </c>
      <c r="M15" s="30"/>
    </row>
    <row r="16" spans="1:13" x14ac:dyDescent="0.25">
      <c r="A16" s="43" t="s">
        <v>120</v>
      </c>
      <c r="B16" s="44"/>
      <c r="C16" s="44"/>
      <c r="D16" s="44"/>
      <c r="E16" s="45"/>
      <c r="F16" s="36">
        <f>ROUND(F14+F15,2)</f>
        <v>897938.09</v>
      </c>
      <c r="G16" s="29"/>
      <c r="H16" s="29">
        <f>ROUND(H14+H15,2)</f>
        <v>860621</v>
      </c>
      <c r="I16" s="29"/>
      <c r="J16" s="29">
        <f>ROUND(J14+J15,2)</f>
        <v>864769.23</v>
      </c>
      <c r="K16" s="29"/>
      <c r="L16" s="29">
        <f>ROUND(L14+L15,2)</f>
        <v>871085.64</v>
      </c>
      <c r="M16" s="30"/>
    </row>
    <row r="17" spans="1:13" x14ac:dyDescent="0.25">
      <c r="A17" s="43" t="s">
        <v>121</v>
      </c>
      <c r="B17" s="44"/>
      <c r="C17" s="44"/>
      <c r="D17" s="44"/>
      <c r="E17" s="45"/>
      <c r="F17" s="29"/>
      <c r="G17" s="29"/>
      <c r="H17" s="29">
        <f>H16-$F$16</f>
        <v>-37317.089999999967</v>
      </c>
      <c r="I17" s="29"/>
      <c r="J17" s="29">
        <f>J16-$F$16</f>
        <v>-33168.859999999986</v>
      </c>
      <c r="K17" s="29"/>
      <c r="L17" s="29">
        <f>L16-$F$16</f>
        <v>-26852.449999999953</v>
      </c>
      <c r="M17" s="30"/>
    </row>
    <row r="18" spans="1:13" x14ac:dyDescent="0.25">
      <c r="A18" s="43" t="s">
        <v>122</v>
      </c>
      <c r="B18" s="44"/>
      <c r="C18" s="44"/>
      <c r="D18" s="44"/>
      <c r="E18" s="45"/>
      <c r="F18" s="29"/>
      <c r="G18" s="29"/>
      <c r="H18" s="31">
        <f>H17/$F$16</f>
        <v>-4.1558644649989145E-2</v>
      </c>
      <c r="I18" s="29"/>
      <c r="J18" s="31">
        <f>J17/$F$16</f>
        <v>-3.6938916356694468E-2</v>
      </c>
      <c r="K18" s="29"/>
      <c r="L18" s="31">
        <f>L17/$F$16</f>
        <v>-2.9904567251401434E-2</v>
      </c>
      <c r="M18" s="30"/>
    </row>
    <row r="19" spans="1:13" x14ac:dyDescent="0.25">
      <c r="A19" s="43" t="s">
        <v>123</v>
      </c>
      <c r="B19" s="44"/>
      <c r="C19" s="44"/>
      <c r="D19" s="44"/>
      <c r="E19" s="45"/>
      <c r="F19" s="29"/>
      <c r="G19" s="29"/>
      <c r="H19" s="32">
        <f>RANK(H16,$H$16:$L$16,1)</f>
        <v>1</v>
      </c>
      <c r="I19" s="32"/>
      <c r="J19" s="32">
        <f t="shared" ref="J19:L19" si="4">RANK(J16,$H$16:$L$16,1)</f>
        <v>2</v>
      </c>
      <c r="K19" s="32"/>
      <c r="L19" s="32">
        <f t="shared" si="4"/>
        <v>3</v>
      </c>
      <c r="M19" s="30"/>
    </row>
    <row r="20" spans="1:13" x14ac:dyDescent="0.25">
      <c r="H20" t="s">
        <v>34</v>
      </c>
    </row>
    <row r="23" spans="1:13" x14ac:dyDescent="0.25">
      <c r="F23" t="s">
        <v>34</v>
      </c>
    </row>
  </sheetData>
  <mergeCells count="15">
    <mergeCell ref="A6:A7"/>
    <mergeCell ref="B6:B7"/>
    <mergeCell ref="C6:C7"/>
    <mergeCell ref="D6:D7"/>
    <mergeCell ref="A1:M1"/>
    <mergeCell ref="A2:M2"/>
    <mergeCell ref="A3:M3"/>
    <mergeCell ref="A4:M4"/>
    <mergeCell ref="A5:E5"/>
    <mergeCell ref="A17:E17"/>
    <mergeCell ref="A18:E18"/>
    <mergeCell ref="A19:E19"/>
    <mergeCell ref="A14:E14"/>
    <mergeCell ref="A15:E15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Direct purchase</vt:lpstr>
      <vt:lpstr>Darta_Chalani</vt:lpstr>
      <vt:lpstr>Direct purchase (2)</vt:lpstr>
      <vt:lpstr>Sheet3</vt:lpstr>
      <vt:lpstr>comparative chart</vt:lpstr>
      <vt:lpstr>Darta_Chalani!Print_Area</vt:lpstr>
      <vt:lpstr>'Direct purchase'!Print_Area</vt:lpstr>
      <vt:lpstr>'Direct purchase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cp:lastPrinted>2025-07-17T05:30:53Z</cp:lastPrinted>
  <dcterms:created xsi:type="dcterms:W3CDTF">2015-06-05T18:17:20Z</dcterms:created>
  <dcterms:modified xsi:type="dcterms:W3CDTF">2025-07-23T07:30:16Z</dcterms:modified>
</cp:coreProperties>
</file>