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omments4.xml" ContentType="application/vnd.openxmlformats-officedocument.spreadsheetml.comments+xml"/>
  <Override PartName="/xl/tables/table4.xml" ContentType="application/vnd.openxmlformats-officedocument.spreadsheetml.table+xml"/>
  <Override PartName="/xl/comments5.xml" ContentType="application/vnd.openxmlformats-officedocument.spreadsheetml.comments+xml"/>
  <Override PartName="/xl/tables/table5.xml" ContentType="application/vnd.openxmlformats-officedocument.spreadsheetml.table+xml"/>
  <Override PartName="/xl/comments6.xml" ContentType="application/vnd.openxmlformats-officedocument.spreadsheetml.comments+xml"/>
  <Override PartName="/xl/tables/table6.xml" ContentType="application/vnd.openxmlformats-officedocument.spreadsheetml.table+xml"/>
  <Override PartName="/xl/comments7.xml" ContentType="application/vnd.openxmlformats-officedocument.spreadsheetml.comments+xml"/>
  <Override PartName="/xl/tables/table7.xml" ContentType="application/vnd.openxmlformats-officedocument.spreadsheetml.table+xml"/>
  <Override PartName="/xl/comments8.xml" ContentType="application/vnd.openxmlformats-officedocument.spreadsheetml.comments+xml"/>
  <Override PartName="/xl/threadedComments/threadedComment2.xml" ContentType="application/vnd.ms-excel.threadedcomments+xml"/>
  <Override PartName="/xl/tables/table8.xml" ContentType="application/vnd.openxmlformats-officedocument.spreadsheetml.table+xml"/>
  <Override PartName="/xl/comments9.xml" ContentType="application/vnd.openxmlformats-officedocument.spreadsheetml.comments+xml"/>
  <Override PartName="/xl/threadedComments/threadedComment3.xml" ContentType="application/vnd.ms-excel.threadedcomments+xml"/>
  <Override PartName="/xl/tables/table9.xml" ContentType="application/vnd.openxmlformats-officedocument.spreadsheetml.table+xml"/>
  <Override PartName="/xl/comments10.xml" ContentType="application/vnd.openxmlformats-officedocument.spreadsheetml.comments+xml"/>
  <Override PartName="/xl/threadedComments/threadedComment4.xml" ContentType="application/vnd.ms-excel.threadedcomments+xml"/>
  <Override PartName="/xl/tables/table10.xml" ContentType="application/vnd.openxmlformats-officedocument.spreadsheetml.table+xml"/>
  <Override PartName="/xl/comments11.xml" ContentType="application/vnd.openxmlformats-officedocument.spreadsheetml.comments+xml"/>
  <Override PartName="/xl/tables/table11.xml" ContentType="application/vnd.openxmlformats-officedocument.spreadsheetml.table+xml"/>
  <Override PartName="/xl/comments12.xml" ContentType="application/vnd.openxmlformats-officedocument.spreadsheetml.comment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03"/>
  <workbookPr/>
  <mc:AlternateContent xmlns:mc="http://schemas.openxmlformats.org/markup-compatibility/2006">
    <mc:Choice Requires="x15">
      <x15ac:absPath xmlns:x15ac="http://schemas.microsoft.com/office/spreadsheetml/2010/11/ac" url="https://cpsgrp.sharepoint.com/sites/prog/Shared Documents1/"/>
    </mc:Choice>
  </mc:AlternateContent>
  <xr:revisionPtr revIDLastSave="7493" documentId="13_ncr:1_{0BD58175-9088-4B98-A087-AA0A266789DD}" xr6:coauthVersionLast="47" xr6:coauthVersionMax="47" xr10:uidLastSave="{36846D82-DEF1-4B1A-9CFB-F8780B16C83A}"/>
  <bookViews>
    <workbookView xWindow="0" yWindow="0" windowWidth="13020" windowHeight="6405" tabRatio="756" firstSheet="1" activeTab="1" xr2:uid="{00000000-000D-0000-FFFF-FFFF00000000}"/>
  </bookViews>
  <sheets>
    <sheet name="AMAT" sheetId="20" r:id="rId1"/>
    <sheet name="MTI GC" sheetId="1" r:id="rId2"/>
    <sheet name="MTI VMB" sheetId="11" r:id="rId3"/>
    <sheet name="MTI LDC" sheetId="23" r:id="rId4"/>
    <sheet name="MTI FLX" sheetId="12" r:id="rId5"/>
    <sheet name="MTI VMB FLX" sheetId="25" r:id="rId6"/>
    <sheet name="MTS VMB" sheetId="21" r:id="rId7"/>
    <sheet name="MTV" sheetId="4" r:id="rId8"/>
    <sheet name="Intel MGC" sheetId="9" r:id="rId9"/>
    <sheet name="SA" sheetId="3" r:id="rId10"/>
    <sheet name="SA FLX " sheetId="18" r:id="rId11"/>
    <sheet name="TI" sheetId="22" r:id="rId12"/>
    <sheet name="Version Key" sheetId="10" r:id="rId13"/>
    <sheet name="OnSemi LDC" sheetId="24" r:id="rId14"/>
    <sheet name="Gasses" sheetId="5" r:id="rId15"/>
    <sheet name="Check List" sheetId="6" r:id="rId16"/>
  </sheets>
  <definedNames>
    <definedName name="_xlnm._FilterDatabase" localSheetId="14" hidden="1">Gasses!$A$1:$E$65</definedName>
    <definedName name="_xlnm._FilterDatabase" localSheetId="4" hidden="1">'MTI FLX'!$A$1:$U$93</definedName>
    <definedName name="_xlnm._FilterDatabase" localSheetId="5" hidden="1">'MTI FLX'!$A$1:$U$93</definedName>
    <definedName name="_xlnm._FilterDatabase" localSheetId="1" hidden="1">'MTI GC'!$A$1:$U$93</definedName>
    <definedName name="_xlnm._FilterDatabase" localSheetId="3" hidden="1">'MTI LDC'!$A$1:$T$1</definedName>
    <definedName name="_xlnm._FilterDatabase" localSheetId="2" hidden="1">'MTI VMB'!$A$1:$U$96</definedName>
    <definedName name="_xlnm._FilterDatabase" localSheetId="6" hidden="1">'MTI VMB'!$A$1:$U$96</definedName>
    <definedName name="_xlnm._FilterDatabase" localSheetId="13" hidden="1">'MTI LDC'!$A$1:$T$1</definedName>
    <definedName name="_xlnm._FilterDatabase" localSheetId="10" hidden="1">'SA FLX '!$A$1:$U$93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39" i="1" l="1"/>
  <c r="F249" i="1"/>
  <c r="F248" i="1"/>
  <c r="F247" i="1"/>
  <c r="F246" i="1"/>
  <c r="F245" i="1"/>
  <c r="F244" i="1"/>
  <c r="F243" i="1"/>
  <c r="F242" i="1"/>
  <c r="F241" i="1"/>
  <c r="F240" i="1"/>
  <c r="F237" i="1"/>
  <c r="F236" i="1"/>
  <c r="F235" i="1"/>
  <c r="F234" i="1"/>
  <c r="F233" i="1"/>
  <c r="F232" i="1"/>
  <c r="F231" i="1"/>
  <c r="F229" i="1"/>
  <c r="F228" i="1"/>
  <c r="F227" i="1"/>
  <c r="F226" i="1"/>
  <c r="L248" i="1"/>
  <c r="L246" i="1"/>
  <c r="L245" i="1"/>
  <c r="L236" i="1"/>
  <c r="D11" i="23"/>
  <c r="D12" i="23"/>
  <c r="D13" i="23"/>
  <c r="D14" i="23"/>
  <c r="E11" i="23"/>
  <c r="E12" i="23"/>
  <c r="E13" i="23"/>
  <c r="E14" i="23"/>
  <c r="K11" i="23"/>
  <c r="K12" i="23"/>
  <c r="K13" i="23"/>
  <c r="K14" i="23"/>
  <c r="D10" i="23"/>
  <c r="D15" i="23"/>
  <c r="D16" i="23"/>
  <c r="D17" i="23"/>
  <c r="D18" i="23"/>
  <c r="D19" i="23"/>
  <c r="D20" i="23"/>
  <c r="E10" i="23"/>
  <c r="E15" i="23"/>
  <c r="E16" i="23"/>
  <c r="E17" i="23"/>
  <c r="E18" i="23"/>
  <c r="E19" i="23"/>
  <c r="E20" i="23"/>
  <c r="K10" i="23"/>
  <c r="K15" i="23"/>
  <c r="K16" i="23"/>
  <c r="K17" i="23"/>
  <c r="K18" i="23"/>
  <c r="K19" i="23"/>
  <c r="K20" i="23"/>
  <c r="L251" i="1"/>
  <c r="L250" i="1"/>
  <c r="L249" i="1"/>
  <c r="L247" i="1"/>
  <c r="L244" i="1"/>
  <c r="L243" i="1"/>
  <c r="L252" i="1"/>
  <c r="L223" i="1"/>
  <c r="L240" i="1"/>
  <c r="L231" i="1"/>
  <c r="L185" i="1"/>
  <c r="L242" i="1"/>
  <c r="L241" i="1"/>
  <c r="D21" i="23"/>
  <c r="E21" i="23"/>
  <c r="K21" i="23"/>
  <c r="L237" i="1"/>
  <c r="L235" i="1"/>
  <c r="L234" i="1"/>
  <c r="L233" i="1"/>
  <c r="L229" i="1"/>
  <c r="L228" i="1"/>
  <c r="L227" i="1"/>
  <c r="K45" i="25"/>
  <c r="K44" i="25"/>
  <c r="K43" i="25"/>
  <c r="K42" i="25"/>
  <c r="K41" i="25"/>
  <c r="K40" i="25"/>
  <c r="K39" i="25"/>
  <c r="K38" i="25"/>
  <c r="K37" i="25"/>
  <c r="K36" i="25"/>
  <c r="K35" i="25"/>
  <c r="K34" i="25"/>
  <c r="K33" i="25"/>
  <c r="K32" i="25"/>
  <c r="K31" i="25"/>
  <c r="K30" i="25"/>
  <c r="K29" i="25"/>
  <c r="K28" i="25"/>
  <c r="K27" i="25"/>
  <c r="K26" i="25"/>
  <c r="K25" i="25"/>
  <c r="K24" i="25"/>
  <c r="K23" i="25"/>
  <c r="K22" i="25"/>
  <c r="K2" i="25"/>
  <c r="K3" i="25"/>
  <c r="K4" i="25"/>
  <c r="K5" i="25"/>
  <c r="K6" i="25"/>
  <c r="K7" i="25"/>
  <c r="K8" i="25"/>
  <c r="K9" i="25"/>
  <c r="K10" i="25"/>
  <c r="K11" i="25"/>
  <c r="K12" i="25"/>
  <c r="K13" i="25"/>
  <c r="K14" i="25"/>
  <c r="K15" i="25"/>
  <c r="K16" i="25"/>
  <c r="K17" i="25"/>
  <c r="K18" i="25"/>
  <c r="K19" i="25"/>
  <c r="K20" i="25"/>
  <c r="K21" i="25"/>
  <c r="L225" i="1"/>
  <c r="L222" i="1"/>
  <c r="L224" i="1"/>
  <c r="L24" i="22"/>
  <c r="K3" i="24"/>
  <c r="E7" i="23"/>
  <c r="E6" i="23"/>
  <c r="E5" i="23"/>
  <c r="E4" i="23"/>
  <c r="E3" i="23"/>
  <c r="E2" i="23"/>
  <c r="D9" i="23"/>
  <c r="D8" i="23"/>
  <c r="E9" i="23"/>
  <c r="E8" i="23"/>
  <c r="D2" i="23"/>
  <c r="D3" i="23"/>
  <c r="D4" i="23"/>
  <c r="D5" i="23"/>
  <c r="D6" i="23"/>
  <c r="D7" i="23"/>
  <c r="K7" i="23"/>
  <c r="K8" i="23"/>
  <c r="L218" i="1"/>
  <c r="L217" i="1"/>
  <c r="L216" i="1"/>
  <c r="L221" i="1"/>
  <c r="L220" i="1"/>
  <c r="L215" i="1"/>
  <c r="L209" i="1"/>
  <c r="K2" i="23"/>
  <c r="K3" i="23"/>
  <c r="K4" i="23"/>
  <c r="K5" i="23"/>
  <c r="K6" i="23"/>
  <c r="K9" i="23"/>
  <c r="E3" i="24"/>
  <c r="E4" i="24"/>
  <c r="E5" i="24"/>
  <c r="E6" i="24"/>
  <c r="E7" i="24"/>
  <c r="E8" i="24"/>
  <c r="E2" i="24"/>
  <c r="K2" i="24"/>
  <c r="L12" i="11"/>
  <c r="L9" i="11"/>
  <c r="L204" i="1"/>
  <c r="L203" i="1"/>
  <c r="L202" i="1"/>
  <c r="L201" i="1"/>
  <c r="L200" i="1"/>
  <c r="L199" i="1"/>
  <c r="L188" i="1"/>
  <c r="L186" i="1"/>
  <c r="L184" i="1"/>
  <c r="L182" i="1"/>
  <c r="L181" i="1"/>
  <c r="L132" i="1"/>
  <c r="L131" i="1"/>
  <c r="L130" i="1"/>
  <c r="L197" i="1"/>
  <c r="L214" i="1"/>
  <c r="L213" i="1"/>
  <c r="L212" i="1"/>
  <c r="L211" i="1"/>
  <c r="L208" i="1"/>
  <c r="L207" i="1"/>
  <c r="L210" i="1"/>
  <c r="L187" i="1"/>
  <c r="L198" i="1"/>
  <c r="L140" i="1"/>
  <c r="L85" i="12"/>
  <c r="L84" i="12"/>
  <c r="L83" i="12"/>
  <c r="L82" i="12"/>
  <c r="L81" i="12"/>
  <c r="L80" i="12"/>
  <c r="L79" i="12"/>
  <c r="L78" i="12"/>
  <c r="L77" i="12"/>
  <c r="L76" i="12"/>
  <c r="L75" i="12"/>
  <c r="L74" i="12"/>
  <c r="L73" i="12"/>
  <c r="L72" i="12"/>
  <c r="L71" i="12"/>
  <c r="L70" i="12"/>
  <c r="L69" i="12"/>
  <c r="L68" i="12"/>
  <c r="L67" i="12"/>
  <c r="L66" i="12"/>
  <c r="L11" i="11"/>
  <c r="L10" i="11"/>
  <c r="L206" i="1"/>
  <c r="L205" i="1"/>
  <c r="L35" i="12"/>
  <c r="L65" i="12"/>
  <c r="L64" i="12"/>
  <c r="L63" i="12"/>
  <c r="L62" i="12"/>
  <c r="L61" i="12"/>
  <c r="L60" i="12"/>
  <c r="L59" i="12"/>
  <c r="L58" i="12"/>
  <c r="L57" i="12"/>
  <c r="L56" i="12"/>
  <c r="L55" i="12"/>
  <c r="L54" i="12"/>
  <c r="L53" i="12"/>
  <c r="L52" i="12"/>
  <c r="L51" i="12"/>
  <c r="L50" i="12"/>
  <c r="L49" i="12"/>
  <c r="L48" i="12"/>
  <c r="L47" i="12"/>
  <c r="L46" i="12"/>
  <c r="L45" i="12"/>
  <c r="L44" i="12"/>
  <c r="L43" i="12"/>
  <c r="L42" i="12"/>
  <c r="L41" i="12"/>
  <c r="L40" i="12"/>
  <c r="L39" i="12"/>
  <c r="L38" i="12"/>
  <c r="L37" i="12"/>
  <c r="L36" i="12"/>
  <c r="L34" i="12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L20" i="12"/>
  <c r="L19" i="12"/>
  <c r="L18" i="12"/>
  <c r="L17" i="12"/>
  <c r="L16" i="12"/>
  <c r="L15" i="12"/>
  <c r="L14" i="12"/>
  <c r="M3" i="21"/>
  <c r="M2" i="21"/>
  <c r="L183" i="1"/>
  <c r="L142" i="1"/>
  <c r="L8" i="11"/>
  <c r="L141" i="1"/>
  <c r="L139" i="1"/>
  <c r="L138" i="1"/>
  <c r="L137" i="1"/>
  <c r="L136" i="1"/>
  <c r="L135" i="1"/>
  <c r="L134" i="1"/>
  <c r="L133" i="1"/>
  <c r="L124" i="1"/>
  <c r="L122" i="1"/>
  <c r="L120" i="1"/>
  <c r="L119" i="1"/>
  <c r="L129" i="1"/>
  <c r="L128" i="1"/>
  <c r="L127" i="1"/>
  <c r="L126" i="1"/>
  <c r="L125" i="1"/>
  <c r="L123" i="1"/>
  <c r="L121" i="1"/>
  <c r="L176" i="1"/>
  <c r="L195" i="1"/>
  <c r="L196" i="1"/>
  <c r="L194" i="1"/>
  <c r="L193" i="1"/>
  <c r="L192" i="1"/>
  <c r="L191" i="1"/>
  <c r="L180" i="1"/>
  <c r="L190" i="1"/>
  <c r="L189" i="1"/>
  <c r="L7" i="11"/>
  <c r="L174" i="1"/>
  <c r="L5" i="11"/>
  <c r="L4" i="11"/>
  <c r="L6" i="11"/>
  <c r="L179" i="1"/>
  <c r="L178" i="1"/>
  <c r="L177" i="1"/>
  <c r="L175" i="1"/>
  <c r="L173" i="1"/>
  <c r="L118" i="1"/>
  <c r="L145" i="1"/>
  <c r="L144" i="1"/>
  <c r="L155" i="1"/>
  <c r="L153" i="1"/>
  <c r="L158" i="1"/>
  <c r="L159" i="1"/>
  <c r="L160" i="1"/>
  <c r="L161" i="1"/>
  <c r="L162" i="1"/>
  <c r="L164" i="1"/>
  <c r="L167" i="1"/>
  <c r="L165" i="1"/>
  <c r="L157" i="1"/>
  <c r="L106" i="1"/>
  <c r="L72" i="1"/>
  <c r="L71" i="1"/>
  <c r="L60" i="1"/>
  <c r="L59" i="1"/>
  <c r="L38" i="1"/>
  <c r="L30" i="1"/>
  <c r="L168" i="1"/>
  <c r="L171" i="1"/>
  <c r="L172" i="1"/>
  <c r="L170" i="1"/>
  <c r="L169" i="1"/>
  <c r="L166" i="1"/>
  <c r="L163" i="1"/>
  <c r="L5" i="12"/>
  <c r="L6" i="12"/>
  <c r="L7" i="12"/>
  <c r="L8" i="12"/>
  <c r="L9" i="12"/>
  <c r="L10" i="12"/>
  <c r="L11" i="12"/>
  <c r="L12" i="12"/>
  <c r="L13" i="12"/>
  <c r="L4" i="12"/>
  <c r="L3" i="12"/>
  <c r="L2" i="12"/>
  <c r="L152" i="1"/>
  <c r="L156" i="1"/>
  <c r="L3" i="11"/>
  <c r="L2" i="11"/>
  <c r="L154" i="1"/>
  <c r="L151" i="1"/>
  <c r="L150" i="1"/>
  <c r="L149" i="1"/>
  <c r="L148" i="1"/>
  <c r="L147" i="1"/>
  <c r="L146" i="1"/>
  <c r="L143" i="1"/>
  <c r="L117" i="1"/>
  <c r="L116" i="1"/>
  <c r="L115" i="1"/>
  <c r="L114" i="1"/>
  <c r="L113" i="1"/>
  <c r="L112" i="1"/>
  <c r="L68" i="1"/>
  <c r="L111" i="1"/>
  <c r="L93" i="1"/>
  <c r="L94" i="1"/>
  <c r="L95" i="1"/>
  <c r="L96" i="1"/>
  <c r="L97" i="1"/>
  <c r="L98" i="1"/>
  <c r="L99" i="1"/>
  <c r="L100" i="1"/>
  <c r="L102" i="1"/>
  <c r="L103" i="1"/>
  <c r="L104" i="1"/>
  <c r="L105" i="1"/>
  <c r="L107" i="1"/>
  <c r="L108" i="1"/>
  <c r="L109" i="1"/>
  <c r="L110" i="1"/>
  <c r="L101" i="1"/>
  <c r="D22" i="4"/>
  <c r="L90" i="1"/>
  <c r="L89" i="1"/>
  <c r="L91" i="1"/>
  <c r="L92" i="1"/>
  <c r="L77" i="1"/>
  <c r="L86" i="1"/>
  <c r="L85" i="1"/>
  <c r="L84" i="1"/>
  <c r="L83" i="1"/>
  <c r="L82" i="1"/>
  <c r="L79" i="1"/>
  <c r="L3" i="4"/>
  <c r="L2" i="3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2" i="4"/>
  <c r="L78" i="1"/>
  <c r="L70" i="1"/>
  <c r="L66" i="1"/>
  <c r="L65" i="1"/>
  <c r="L64" i="1"/>
  <c r="L63" i="1"/>
  <c r="L62" i="1"/>
  <c r="L61" i="1"/>
  <c r="L56" i="1"/>
  <c r="L53" i="1"/>
  <c r="L52" i="1"/>
  <c r="L48" i="1"/>
  <c r="L39" i="1"/>
  <c r="L33" i="1"/>
  <c r="L28" i="1"/>
  <c r="L27" i="1"/>
  <c r="L26" i="1"/>
  <c r="L31" i="1"/>
  <c r="L20" i="1"/>
  <c r="L76" i="1"/>
  <c r="L57" i="1"/>
  <c r="L67" i="1"/>
  <c r="L49" i="1"/>
  <c r="L9" i="1"/>
  <c r="L12" i="1"/>
  <c r="L6" i="1"/>
  <c r="L8" i="1"/>
  <c r="L5" i="1"/>
  <c r="L4" i="1"/>
  <c r="L7" i="1"/>
  <c r="L19" i="1"/>
  <c r="L37" i="1"/>
  <c r="L36" i="1"/>
  <c r="L58" i="1"/>
  <c r="L41" i="1"/>
  <c r="L45" i="1"/>
  <c r="L46" i="1"/>
  <c r="L22" i="1"/>
  <c r="L47" i="1"/>
  <c r="L44" i="1"/>
  <c r="L32" i="1"/>
  <c r="L29" i="1"/>
  <c r="L21" i="1"/>
  <c r="L17" i="1"/>
  <c r="L16" i="1"/>
  <c r="L35" i="1"/>
  <c r="L50" i="1"/>
  <c r="L25" i="1"/>
  <c r="L23" i="1"/>
  <c r="L18" i="1"/>
  <c r="L14" i="1"/>
  <c r="L13" i="1"/>
  <c r="L11" i="1"/>
  <c r="L10" i="1"/>
  <c r="L43" i="1"/>
  <c r="L34" i="1"/>
  <c r="L40" i="1"/>
  <c r="L42" i="1"/>
  <c r="L51" i="1"/>
  <c r="L69" i="1"/>
  <c r="L74" i="1"/>
  <c r="L3" i="1"/>
  <c r="L24" i="1"/>
  <c r="L15" i="1"/>
  <c r="L75" i="1"/>
  <c r="L73" i="1"/>
  <c r="L54" i="1"/>
  <c r="L2" i="1"/>
  <c r="L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</authors>
  <commentList>
    <comment ref="M1" authorId="0" shapeId="0" xr:uid="{00000000-0006-0000-0000-000001000000}">
      <text>
        <r>
          <rPr>
            <sz val="9"/>
            <color indexed="81"/>
            <rFont val="Tahoma"/>
            <family val="2"/>
          </rPr>
          <t>Requested Date</t>
        </r>
      </text>
    </comment>
    <comment ref="O1" authorId="0" shapeId="0" xr:uid="{00000000-0006-0000-0000-000002000000}">
      <text>
        <r>
          <rPr>
            <sz val="9"/>
            <color indexed="81"/>
            <rFont val="Tahoma"/>
            <family val="2"/>
          </rPr>
          <t>QUOTED
DESIGN
LOADED
SHIPPED</t>
        </r>
      </text>
    </comment>
    <comment ref="P1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Actual date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  <author>tc={EE5C2175-2898-4C0B-BBC7-B610E9B1B2EA}</author>
    <author>tc={D27657C0-3D6B-4F70-8768-98746BA403C0}</author>
  </authors>
  <commentList>
    <comment ref="P1" authorId="0" shapeId="0" xr:uid="{00000000-0006-0000-0D00-000001000000}">
      <text>
        <r>
          <rPr>
            <sz val="9"/>
            <color indexed="81"/>
            <rFont val="Tahoma"/>
            <family val="2"/>
          </rPr>
          <t>Requested Date</t>
        </r>
      </text>
    </comment>
    <comment ref="R1" authorId="0" shapeId="0" xr:uid="{00000000-0006-0000-0D00-000002000000}">
      <text>
        <r>
          <rPr>
            <sz val="9"/>
            <color indexed="81"/>
            <rFont val="Tahoma"/>
            <family val="2"/>
          </rPr>
          <t>QUOTED
DESIGN
LOADED
SHIPPED</t>
        </r>
      </text>
    </comment>
    <comment ref="S1" authorId="0" shapeId="0" xr:uid="{00000000-0006-0000-0D00-000003000000}">
      <text>
        <r>
          <rPr>
            <b/>
            <sz val="9"/>
            <color indexed="81"/>
            <rFont val="Tahoma"/>
            <family val="2"/>
          </rPr>
          <t>Actual date</t>
        </r>
      </text>
    </comment>
    <comment ref="I2" authorId="1" shapeId="0" xr:uid="{EE5C2175-2898-4C0B-BBC7-B610E9B1B2E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J2" authorId="2" shapeId="0" xr:uid="{D27657C0-3D6B-4F70-8768-98746BA403C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</authors>
  <commentList>
    <comment ref="P1" authorId="0" shapeId="0" xr:uid="{48FC0E35-3BF9-470F-86F2-12C71993B8D8}">
      <text>
        <r>
          <rPr>
            <sz val="9"/>
            <color indexed="81"/>
            <rFont val="Tahoma"/>
            <family val="2"/>
          </rPr>
          <t>Requested Date</t>
        </r>
      </text>
    </comment>
    <comment ref="R1" authorId="0" shapeId="0" xr:uid="{E9B3CC52-7C89-4B64-9B84-366A22DF79D5}">
      <text>
        <r>
          <rPr>
            <sz val="9"/>
            <color indexed="81"/>
            <rFont val="Tahoma"/>
            <family val="2"/>
          </rPr>
          <t>QUOTED
DESIGN
LOADED
SHIPPED</t>
        </r>
      </text>
    </comment>
    <comment ref="S1" authorId="0" shapeId="0" xr:uid="{CDABA0ED-ABAF-4711-8FDD-F8E27BD56E81}">
      <text>
        <r>
          <rPr>
            <b/>
            <sz val="9"/>
            <color indexed="81"/>
            <rFont val="Tahoma"/>
            <family val="2"/>
          </rPr>
          <t>Actual date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</authors>
  <commentList>
    <comment ref="O1" authorId="0" shapeId="0" xr:uid="{8BB848E3-94D5-4973-AA4A-A2B795A23A6C}">
      <text>
        <r>
          <rPr>
            <sz val="9"/>
            <color indexed="81"/>
            <rFont val="Tahoma"/>
            <family val="2"/>
          </rPr>
          <t>Requested Date</t>
        </r>
      </text>
    </comment>
    <comment ref="Q1" authorId="0" shapeId="0" xr:uid="{E235CEBE-5A1B-4329-9983-5A8F3933198A}">
      <text>
        <r>
          <rPr>
            <sz val="9"/>
            <color indexed="81"/>
            <rFont val="Tahoma"/>
            <family val="2"/>
          </rPr>
          <t>QUOTED
DESIGN
LOADED
SHIPPED</t>
        </r>
      </text>
    </comment>
    <comment ref="R1" authorId="0" shapeId="0" xr:uid="{43F3151E-5AAD-439B-AD23-B60EF0859CC5}">
      <text>
        <r>
          <rPr>
            <b/>
            <sz val="9"/>
            <color indexed="81"/>
            <rFont val="Tahoma"/>
            <family val="2"/>
          </rPr>
          <t>Actual date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  <author>tc={1AC50FC9-3EDC-4FD6-821D-2BE378E49CEC}</author>
  </authors>
  <commentList>
    <comment ref="P1" authorId="0" shapeId="0" xr:uid="{00000000-0006-0000-0100-000001000000}">
      <text>
        <r>
          <rPr>
            <sz val="9"/>
            <color indexed="81"/>
            <rFont val="Tahoma"/>
            <family val="2"/>
          </rPr>
          <t>Requested Date</t>
        </r>
      </text>
    </comment>
    <comment ref="R1" authorId="1" shapeId="0" xr:uid="{1AC50FC9-3EDC-4FD6-821D-2BE378E49CEC}">
      <text>
        <t>[Threaded comment]
Your version of Excel allows you to read this threaded comment; however, any edits to it will get removed if the file is opened in a newer version of Excel. Learn more: https://go.microsoft.com/fwlink/?linkid=870924
Comment:
    Project Status
CANCELED=Customer Cancelled
KO = Kick Off
WIP=Work In Progress
SHIPPED=Shipped</t>
      </text>
    </comment>
    <comment ref="S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Actual date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</authors>
  <commentList>
    <comment ref="P1" authorId="0" shapeId="0" xr:uid="{00000000-0006-0000-0300-000001000000}">
      <text>
        <r>
          <rPr>
            <sz val="9"/>
            <color indexed="81"/>
            <rFont val="Tahoma"/>
            <family val="2"/>
          </rPr>
          <t>Requested Date</t>
        </r>
      </text>
    </comment>
    <comment ref="R1" authorId="0" shapeId="0" xr:uid="{00000000-0006-0000-0300-000002000000}">
      <text>
        <r>
          <rPr>
            <sz val="9"/>
            <color indexed="81"/>
            <rFont val="Tahoma"/>
            <family val="2"/>
          </rPr>
          <t>QUOTED
DESIGN
LOADED
SHIPPED</t>
        </r>
      </text>
    </comment>
    <comment ref="S1" authorId="0" shapeId="0" xr:uid="{00000000-0006-0000-0300-000003000000}">
      <text>
        <r>
          <rPr>
            <b/>
            <sz val="9"/>
            <color indexed="81"/>
            <rFont val="Tahoma"/>
            <family val="2"/>
          </rPr>
          <t>Actual date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</authors>
  <commentList>
    <comment ref="O1" authorId="0" shapeId="0" xr:uid="{728268D7-D544-4AB4-A6EC-E887BDE80AC3}">
      <text>
        <r>
          <rPr>
            <sz val="9"/>
            <color indexed="81"/>
            <rFont val="Tahoma"/>
            <family val="2"/>
          </rPr>
          <t>Requested Date</t>
        </r>
      </text>
    </comment>
    <comment ref="Q1" authorId="0" shapeId="0" xr:uid="{716F44CE-6D07-49BA-995B-BC15D4802E2E}">
      <text>
        <r>
          <rPr>
            <sz val="9"/>
            <color indexed="81"/>
            <rFont val="Tahoma"/>
            <family val="2"/>
          </rPr>
          <t>QUOTED
DESIGN
LOADED
SHIPPED</t>
        </r>
      </text>
    </comment>
    <comment ref="R1" authorId="0" shapeId="0" xr:uid="{93F2BB68-5ACA-49C6-9CE7-1C1F76A5BD96}">
      <text>
        <r>
          <rPr>
            <b/>
            <sz val="9"/>
            <color indexed="81"/>
            <rFont val="Tahoma"/>
            <family val="2"/>
          </rPr>
          <t>Actual date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</authors>
  <commentList>
    <comment ref="P1" authorId="0" shapeId="0" xr:uid="{00000000-0006-0000-0500-000001000000}">
      <text>
        <r>
          <rPr>
            <sz val="9"/>
            <color indexed="81"/>
            <rFont val="Tahoma"/>
            <family val="2"/>
          </rPr>
          <t>Requested Date</t>
        </r>
      </text>
    </comment>
    <comment ref="R1" authorId="0" shapeId="0" xr:uid="{00000000-0006-0000-0500-000002000000}">
      <text>
        <r>
          <rPr>
            <sz val="9"/>
            <color indexed="81"/>
            <rFont val="Tahoma"/>
            <family val="2"/>
          </rPr>
          <t>QUOTED
DESIGN
LOADED
SHIPPED</t>
        </r>
      </text>
    </comment>
    <comment ref="S1" authorId="0" shapeId="0" xr:uid="{00000000-0006-0000-0500-000003000000}">
      <text>
        <r>
          <rPr>
            <b/>
            <sz val="9"/>
            <color indexed="81"/>
            <rFont val="Tahoma"/>
            <family val="2"/>
          </rPr>
          <t>Actual date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</authors>
  <commentList>
    <comment ref="O1" authorId="0" shapeId="0" xr:uid="{1F593DD2-F051-41C5-B9DC-41AC2CEC0F71}">
      <text>
        <r>
          <rPr>
            <sz val="9"/>
            <color indexed="81"/>
            <rFont val="Tahoma"/>
            <family val="2"/>
          </rPr>
          <t>Requested Date</t>
        </r>
      </text>
    </comment>
    <comment ref="Q1" authorId="0" shapeId="0" xr:uid="{0114D9D0-B89B-43D7-8E66-E0CA1099119A}">
      <text>
        <r>
          <rPr>
            <sz val="9"/>
            <color indexed="81"/>
            <rFont val="Tahoma"/>
            <family val="2"/>
          </rPr>
          <t>QUOTED
DESIGN
LOADED
SHIPPED</t>
        </r>
      </text>
    </comment>
    <comment ref="R1" authorId="0" shapeId="0" xr:uid="{D58DEC38-D53D-4511-BD52-34E6EAED5586}">
      <text>
        <r>
          <rPr>
            <b/>
            <sz val="9"/>
            <color indexed="81"/>
            <rFont val="Tahoma"/>
            <family val="2"/>
          </rPr>
          <t>Actual date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L. Iholts</author>
  </authors>
  <commentList>
    <comment ref="Q1" authorId="0" shapeId="0" xr:uid="{47EE7CC6-232A-4870-9266-5E0F54AE78D6}">
      <text>
        <r>
          <rPr>
            <sz val="9"/>
            <color indexed="81"/>
            <rFont val="Tahoma"/>
            <family val="2"/>
          </rPr>
          <t>Requested Date</t>
        </r>
      </text>
    </comment>
    <comment ref="S1" authorId="0" shapeId="0" xr:uid="{BF888030-2A10-4D87-8498-CC834A3320E9}">
      <text>
        <r>
          <rPr>
            <sz val="9"/>
            <color indexed="81"/>
            <rFont val="Tahoma"/>
            <family val="2"/>
          </rPr>
          <t>QUOTED
DESIGN
LOADED
SHIPPED</t>
        </r>
      </text>
    </comment>
    <comment ref="T1" authorId="0" shapeId="0" xr:uid="{0614914D-68D9-45CF-893C-1842A100CDFC}">
      <text>
        <r>
          <rPr>
            <b/>
            <sz val="9"/>
            <color indexed="81"/>
            <rFont val="Tahoma"/>
            <family val="2"/>
          </rPr>
          <t>Actual date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tc={7FE824CB-BA13-4BFD-89DC-774AC79EB816}</author>
    <author>tc={C10A0145-9D81-4847-87AD-036A93A427A3}</author>
    <author>tc={00F134BC-7568-4446-8B24-9206311DDA18}</author>
    <author>tc={2CF928AE-AB22-41AE-920F-B594A9AD82B3}</author>
    <author>tc={91D68A31-4844-41AF-ACBA-63A541F33861}</author>
    <author>tc={83FB1089-C90A-4D08-B94E-4641189F8124}</author>
    <author>tc={F58A31F0-7A40-46A4-921A-C8E1D437E735}</author>
    <author>tc={65A151D6-0CAD-4894-9A83-724FC8587093}</author>
    <author>tc={D5150556-E667-4D00-8E8F-CACB354E089B}</author>
    <author>tc={3546F026-A259-4D81-A0A8-AB2B1D946F3C}</author>
    <author>tc={A6EEFABB-FD9C-418A-A9BD-F248F4E8864D}</author>
    <author>tc={016FAFAA-1787-4EDC-AEA0-B8EB4B16B3EA}</author>
    <author>tc={C41EF3D5-8618-4E39-994D-DD064140CBF7}</author>
    <author>tc={8A8A68C8-7410-4FC8-9736-522E40B1141A}</author>
    <author>tc={ACB4FEA0-498E-404C-9ADD-ECFB1AECBD65}</author>
    <author>tc={ACE14FD0-CF1F-4F32-8BE2-757D9EA44E0B}</author>
  </authors>
  <commentList>
    <comment ref="G2" authorId="0" shapeId="0" xr:uid="{7FE824CB-BA13-4BFD-89DC-774AC79EB816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H2" authorId="1" shapeId="0" xr:uid="{C10A0145-9D81-4847-87AD-036A93A427A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I2" authorId="2" shapeId="0" xr:uid="{00F134BC-7568-4446-8B24-9206311DDA1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J2" authorId="3" shapeId="0" xr:uid="{2CF928AE-AB22-41AE-920F-B594A9AD82B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G3" authorId="4" shapeId="0" xr:uid="{91D68A31-4844-41AF-ACBA-63A541F33861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H3" authorId="5" shapeId="0" xr:uid="{83FB1089-C90A-4D08-B94E-4641189F8124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I3" authorId="6" shapeId="0" xr:uid="{F58A31F0-7A40-46A4-921A-C8E1D437E73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J3" authorId="7" shapeId="0" xr:uid="{65A151D6-0CAD-4894-9A83-724FC8587093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G4" authorId="8" shapeId="0" xr:uid="{D5150556-E667-4D00-8E8F-CACB354E089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H4" authorId="9" shapeId="0" xr:uid="{3546F026-A259-4D81-A0A8-AB2B1D946F3C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I4" authorId="10" shapeId="0" xr:uid="{A6EEFABB-FD9C-418A-A9BD-F248F4E8864D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J4" authorId="11" shapeId="0" xr:uid="{016FAFAA-1787-4EDC-AEA0-B8EB4B16B3E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G5" authorId="12" shapeId="0" xr:uid="{C41EF3D5-8618-4E39-994D-DD064140CBF7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H5" authorId="13" shapeId="0" xr:uid="{8A8A68C8-7410-4FC8-9736-522E40B1141A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I5" authorId="14" shapeId="0" xr:uid="{ACB4FEA0-498E-404C-9ADD-ECFB1AECBD65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J5" authorId="15" shapeId="0" xr:uid="{ACE14FD0-CF1F-4F32-8BE2-757D9EA44E0B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tc={B8304C45-9F34-4869-8774-F6CD0033A41E}</author>
    <author>tc={8F582A4E-E2EA-4E09-8BD2-FCB085470FA9}</author>
    <author>tc={550C9186-5AEF-47D9-9F6E-EE99D139A190}</author>
  </authors>
  <commentList>
    <comment ref="G2" authorId="0" shapeId="0" xr:uid="{B8304C45-9F34-4869-8774-F6CD0033A41E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I2" authorId="1" shapeId="0" xr:uid="{8F582A4E-E2EA-4E09-8BD2-FCB085470FA9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  <comment ref="J2" authorId="2" shapeId="0" xr:uid="{550C9186-5AEF-47D9-9F6E-EE99D139A190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defined by customer</t>
      </text>
    </comment>
  </commentList>
</comments>
</file>

<file path=xl/sharedStrings.xml><?xml version="1.0" encoding="utf-8"?>
<sst xmlns="http://schemas.openxmlformats.org/spreadsheetml/2006/main" count="6289" uniqueCount="2113">
  <si>
    <t>PO</t>
  </si>
  <si>
    <t>PROJECT</t>
  </si>
  <si>
    <t>CHEMICAL</t>
  </si>
  <si>
    <t>CHEM NAME</t>
  </si>
  <si>
    <t>PLC IP</t>
  </si>
  <si>
    <t>HMI IP</t>
  </si>
  <si>
    <t>Subnet Mask</t>
  </si>
  <si>
    <t>Gateway</t>
  </si>
  <si>
    <t>MODEL</t>
  </si>
  <si>
    <t>PROGRAM</t>
  </si>
  <si>
    <t>INSTALLED VER</t>
  </si>
  <si>
    <t>WIP VER</t>
  </si>
  <si>
    <t>DELIVERY</t>
  </si>
  <si>
    <t>COMMISSIONED</t>
  </si>
  <si>
    <t>STATUS</t>
  </si>
  <si>
    <t>SHIPPED</t>
  </si>
  <si>
    <t>ProgSent</t>
  </si>
  <si>
    <t>Notes</t>
  </si>
  <si>
    <t>D23278</t>
  </si>
  <si>
    <t>IPA</t>
  </si>
  <si>
    <t>Isopropyl Alcohol</t>
  </si>
  <si>
    <t>192.168.0.1</t>
  </si>
  <si>
    <t>192.168.0.2</t>
  </si>
  <si>
    <t>255.255.255.0</t>
  </si>
  <si>
    <t>None</t>
  </si>
  <si>
    <t>DFS ACvFLO Compact Automatic IPA Liquid Dispense System</t>
  </si>
  <si>
    <t>NO</t>
  </si>
  <si>
    <t>GAS</t>
  </si>
  <si>
    <t>GAS NAME</t>
  </si>
  <si>
    <t>BLDG</t>
  </si>
  <si>
    <t>PLC HOSTNAME</t>
  </si>
  <si>
    <t>GC#</t>
  </si>
  <si>
    <t>INS VER</t>
  </si>
  <si>
    <t>COMMISSION</t>
  </si>
  <si>
    <t>D10410-001</t>
  </si>
  <si>
    <r>
      <t>CH</t>
    </r>
    <r>
      <rPr>
        <vertAlign val="subscript"/>
        <sz val="11"/>
        <rFont val="Consolas"/>
      </rPr>
      <t>4</t>
    </r>
  </si>
  <si>
    <t>Methane</t>
  </si>
  <si>
    <t>B03</t>
  </si>
  <si>
    <t>G13B05B06</t>
  </si>
  <si>
    <t>172.19.7.49</t>
  </si>
  <si>
    <t>172.19.7.50</t>
  </si>
  <si>
    <t>255.255.0.0</t>
  </si>
  <si>
    <t>172.19.0.250</t>
  </si>
  <si>
    <t>GC1355</t>
  </si>
  <si>
    <t>DISC</t>
  </si>
  <si>
    <t>V17.0.6.115.5</t>
  </si>
  <si>
    <t>_6B 7/13/23 upd</t>
  </si>
  <si>
    <t>D10513-001</t>
  </si>
  <si>
    <t>TSA</t>
  </si>
  <si>
    <t>Trisilylamine</t>
  </si>
  <si>
    <t>B50 SF</t>
  </si>
  <si>
    <t>GC5092</t>
  </si>
  <si>
    <t>172.19.7.77</t>
  </si>
  <si>
    <t>172.19.7.78</t>
  </si>
  <si>
    <t>DISC*</t>
  </si>
  <si>
    <t>V14.1.3.099</t>
  </si>
  <si>
    <t>V15.0.4.110</t>
  </si>
  <si>
    <t>*Control cabinet to be replaced with ASD.</t>
  </si>
  <si>
    <t>D10521-003</t>
  </si>
  <si>
    <r>
      <t>CH</t>
    </r>
    <r>
      <rPr>
        <vertAlign val="subscript"/>
        <sz val="11"/>
        <color theme="1"/>
        <rFont val="Consolas"/>
      </rPr>
      <t>2</t>
    </r>
    <r>
      <rPr>
        <sz val="11"/>
        <color theme="1"/>
        <rFont val="Consolas"/>
      </rPr>
      <t>F</t>
    </r>
    <r>
      <rPr>
        <vertAlign val="subscript"/>
        <sz val="11"/>
        <color theme="1"/>
        <rFont val="Consolas"/>
      </rPr>
      <t>2</t>
    </r>
  </si>
  <si>
    <t>Difluoromethane</t>
  </si>
  <si>
    <t>B51 Pyro</t>
  </si>
  <si>
    <t>G55C03C04</t>
  </si>
  <si>
    <t>172.19.7.93</t>
  </si>
  <si>
    <t>172.19.7.94</t>
  </si>
  <si>
    <t>GC5525</t>
  </si>
  <si>
    <t>V17.0.5.115.5</t>
  </si>
  <si>
    <t>_6B 6/22/23 upd</t>
  </si>
  <si>
    <t>D10521-004</t>
  </si>
  <si>
    <r>
      <t>C</t>
    </r>
    <r>
      <rPr>
        <vertAlign val="subscript"/>
        <sz val="11"/>
        <color theme="1"/>
        <rFont val="Consolas"/>
      </rPr>
      <t>4</t>
    </r>
    <r>
      <rPr>
        <sz val="11"/>
        <color theme="1"/>
        <rFont val="Consolas"/>
      </rPr>
      <t>F</t>
    </r>
    <r>
      <rPr>
        <vertAlign val="subscript"/>
        <sz val="11"/>
        <color theme="1"/>
        <rFont val="Consolas"/>
      </rPr>
      <t>6</t>
    </r>
  </si>
  <si>
    <t>Hexafluorocyclobutene</t>
  </si>
  <si>
    <t>G55C05C06</t>
  </si>
  <si>
    <t>172.19.7.95</t>
  </si>
  <si>
    <t>172.19.7.96</t>
  </si>
  <si>
    <t>GC5526</t>
  </si>
  <si>
    <t>D10521-005</t>
  </si>
  <si>
    <t>COS</t>
  </si>
  <si>
    <t>Carbonyl Sulfide</t>
  </si>
  <si>
    <t>G55C09C10</t>
  </si>
  <si>
    <t>172.19.7.105</t>
  </si>
  <si>
    <t>172.19.7.106</t>
  </si>
  <si>
    <t>GC5528</t>
  </si>
  <si>
    <t>_6B 7/27/23 upd</t>
  </si>
  <si>
    <t>D10521-006</t>
  </si>
  <si>
    <r>
      <t>SiH</t>
    </r>
    <r>
      <rPr>
        <vertAlign val="subscript"/>
        <sz val="11"/>
        <color theme="1"/>
        <rFont val="Consolas"/>
      </rPr>
      <t>4</t>
    </r>
  </si>
  <si>
    <t>Silane</t>
  </si>
  <si>
    <t>G55C01C02</t>
  </si>
  <si>
    <t>172.19.7.99</t>
  </si>
  <si>
    <t>172.19.7.100</t>
  </si>
  <si>
    <t>GC5524</t>
  </si>
  <si>
    <t>_6B 3/30/23 upd. Need to update cert</t>
  </si>
  <si>
    <t>D10521-007</t>
  </si>
  <si>
    <t>CO</t>
  </si>
  <si>
    <t>Carbon Monoxide</t>
  </si>
  <si>
    <t>G55C07C08</t>
  </si>
  <si>
    <t>172.19.7.103</t>
  </si>
  <si>
    <t>172.19.7.104</t>
  </si>
  <si>
    <t>GC5527</t>
  </si>
  <si>
    <t>D10541-001</t>
  </si>
  <si>
    <t>G55C13C14</t>
  </si>
  <si>
    <t>172.19.7.87</t>
  </si>
  <si>
    <t>172.19.7.88</t>
  </si>
  <si>
    <t>GC5530</t>
  </si>
  <si>
    <t>D10541-002</t>
  </si>
  <si>
    <r>
      <t>Cl</t>
    </r>
    <r>
      <rPr>
        <vertAlign val="subscript"/>
        <sz val="11"/>
        <color theme="1"/>
        <rFont val="Consolas"/>
      </rPr>
      <t>2</t>
    </r>
  </si>
  <si>
    <t>Chlorine</t>
  </si>
  <si>
    <t>B51 Oxid</t>
  </si>
  <si>
    <t>G53B05B06</t>
  </si>
  <si>
    <t>172.19.7.83</t>
  </si>
  <si>
    <t>172.19.7.84</t>
  </si>
  <si>
    <t>GC5321</t>
  </si>
  <si>
    <t>_6B upd 9/14/23</t>
  </si>
  <si>
    <t>D10541-003</t>
  </si>
  <si>
    <t>HBr</t>
  </si>
  <si>
    <t>Hydrogen Bromide</t>
  </si>
  <si>
    <t>G53B07B08</t>
  </si>
  <si>
    <t>172.19.7.85</t>
  </si>
  <si>
    <t>172.19.7.86</t>
  </si>
  <si>
    <t>GC5322</t>
  </si>
  <si>
    <t>D10541-004</t>
  </si>
  <si>
    <r>
      <t>CH</t>
    </r>
    <r>
      <rPr>
        <vertAlign val="subscript"/>
        <sz val="11"/>
        <color theme="1"/>
        <rFont val="Consolas"/>
      </rPr>
      <t>3</t>
    </r>
    <r>
      <rPr>
        <sz val="11"/>
        <color theme="1"/>
        <rFont val="Consolas"/>
      </rPr>
      <t>F</t>
    </r>
  </si>
  <si>
    <t>Fluoromethane (Halocarbon-41)</t>
  </si>
  <si>
    <t>G55C11C12</t>
  </si>
  <si>
    <t>172.19.7.81</t>
  </si>
  <si>
    <t>172.19.7.82</t>
  </si>
  <si>
    <t>GC5529</t>
  </si>
  <si>
    <t>D10541-005</t>
  </si>
  <si>
    <r>
      <t>BCl</t>
    </r>
    <r>
      <rPr>
        <vertAlign val="subscript"/>
        <sz val="11"/>
        <color theme="1"/>
        <rFont val="Consolas"/>
      </rPr>
      <t>3</t>
    </r>
  </si>
  <si>
    <t>Boron Trichloride</t>
  </si>
  <si>
    <t>G53B09B10</t>
  </si>
  <si>
    <t>172.19.7.89</t>
  </si>
  <si>
    <t>172.19.7.90</t>
  </si>
  <si>
    <t>GC5323</t>
  </si>
  <si>
    <t>D10541-006</t>
  </si>
  <si>
    <r>
      <t>SO</t>
    </r>
    <r>
      <rPr>
        <vertAlign val="subscript"/>
        <sz val="11"/>
        <color theme="1"/>
        <rFont val="Consolas"/>
      </rPr>
      <t>2</t>
    </r>
  </si>
  <si>
    <t>Sulfur Dioxide</t>
  </si>
  <si>
    <t>G53B11B12</t>
  </si>
  <si>
    <t>172.19.7.91</t>
  </si>
  <si>
    <t>172.19.7.92</t>
  </si>
  <si>
    <t>GC5324</t>
  </si>
  <si>
    <t>D10560-001</t>
  </si>
  <si>
    <r>
      <t>C</t>
    </r>
    <r>
      <rPr>
        <vertAlign val="subscript"/>
        <sz val="11"/>
        <color theme="1"/>
        <rFont val="Consolas"/>
      </rPr>
      <t>2</t>
    </r>
    <r>
      <rPr>
        <sz val="11"/>
        <color theme="1"/>
        <rFont val="Consolas"/>
      </rPr>
      <t>H</t>
    </r>
    <r>
      <rPr>
        <vertAlign val="subscript"/>
        <sz val="11"/>
        <color theme="1"/>
        <rFont val="Consolas"/>
      </rPr>
      <t>2</t>
    </r>
  </si>
  <si>
    <t>Acetylene</t>
  </si>
  <si>
    <t>B24D SF</t>
  </si>
  <si>
    <t>GC9031</t>
  </si>
  <si>
    <t>172.19.7.75</t>
  </si>
  <si>
    <t>172.19.7.76</t>
  </si>
  <si>
    <t>DISC PIGTAIL PURGE</t>
  </si>
  <si>
    <t>V15.0.4.115</t>
  </si>
  <si>
    <t>V17.0.6.115.5A</t>
  </si>
  <si>
    <t>UNK</t>
  </si>
  <si>
    <t>_F7 Needs new wip</t>
  </si>
  <si>
    <t>D10569-001</t>
  </si>
  <si>
    <r>
      <t>F</t>
    </r>
    <r>
      <rPr>
        <vertAlign val="subscript"/>
        <sz val="11"/>
        <color theme="1"/>
        <rFont val="Consolas"/>
      </rPr>
      <t xml:space="preserve">2 </t>
    </r>
    <r>
      <rPr>
        <sz val="11"/>
        <color theme="1"/>
        <rFont val="Consolas"/>
      </rPr>
      <t>20%/Ar</t>
    </r>
  </si>
  <si>
    <t>Fluorine(20%) / Argon</t>
  </si>
  <si>
    <t>G53B23B24</t>
  </si>
  <si>
    <t>172.19.7.108</t>
  </si>
  <si>
    <t>172.19.7.109</t>
  </si>
  <si>
    <t>GC5330</t>
  </si>
  <si>
    <t>_6B upd 10/12/23</t>
  </si>
  <si>
    <t>D10569-002</t>
  </si>
  <si>
    <r>
      <t>BF</t>
    </r>
    <r>
      <rPr>
        <vertAlign val="subscript"/>
        <sz val="11"/>
        <color theme="1"/>
        <rFont val="Consolas"/>
      </rPr>
      <t>3</t>
    </r>
  </si>
  <si>
    <t>Boron Trifluoride</t>
  </si>
  <si>
    <t>G53B29B30</t>
  </si>
  <si>
    <t>172.19.7.110</t>
  </si>
  <si>
    <t>172.19.7.111</t>
  </si>
  <si>
    <t>GC5333</t>
  </si>
  <si>
    <t>D10569-003</t>
  </si>
  <si>
    <r>
      <rPr>
        <sz val="11"/>
        <color rgb="FF000000"/>
        <rFont val="Consolas"/>
      </rPr>
      <t>ClF</t>
    </r>
    <r>
      <rPr>
        <vertAlign val="subscript"/>
        <sz val="11"/>
        <color rgb="FF000000"/>
        <rFont val="Consolas"/>
      </rPr>
      <t>3</t>
    </r>
  </si>
  <si>
    <t>Chlorine Trifluoride</t>
  </si>
  <si>
    <t>G53B13B14</t>
  </si>
  <si>
    <t>172.19.7.112</t>
  </si>
  <si>
    <t>172.19.7.113</t>
  </si>
  <si>
    <t>GC5325</t>
  </si>
  <si>
    <t>ASD</t>
  </si>
  <si>
    <t>V17.0.6.116.5</t>
  </si>
  <si>
    <t>_C5 wip</t>
  </si>
  <si>
    <t>D10569-004</t>
  </si>
  <si>
    <t>G55B23B24</t>
  </si>
  <si>
    <t>172.19.7.114</t>
  </si>
  <si>
    <t>172.19.7.115</t>
  </si>
  <si>
    <t>GC5523</t>
  </si>
  <si>
    <t>D10649-001</t>
  </si>
  <si>
    <t>HF</t>
  </si>
  <si>
    <t>Hydrogen Fluoride</t>
  </si>
  <si>
    <t>GC57238</t>
  </si>
  <si>
    <t>172.19.7.158</t>
  </si>
  <si>
    <t>172.19.7.159</t>
  </si>
  <si>
    <t>GC5029</t>
  </si>
  <si>
    <t>V14.1.3.100</t>
  </si>
  <si>
    <t>8/23 no power WAS B51 SF GC57 238</t>
  </si>
  <si>
    <t>D10649-002</t>
  </si>
  <si>
    <t>G55A13A14</t>
  </si>
  <si>
    <t>172.19.7.154</t>
  </si>
  <si>
    <t>172.19.7.155</t>
  </si>
  <si>
    <t>GC5506</t>
  </si>
  <si>
    <t>V17.0.5.115.5A</t>
  </si>
  <si>
    <t>_F7 5/11/23 upd</t>
  </si>
  <si>
    <t>D10649-003</t>
  </si>
  <si>
    <t>DCS</t>
  </si>
  <si>
    <t>Dichlorosilane (DCS)</t>
  </si>
  <si>
    <t>G55B07B08</t>
  </si>
  <si>
    <t>172.19.7.156</t>
  </si>
  <si>
    <t>172.19.7.157</t>
  </si>
  <si>
    <t>GC5515</t>
  </si>
  <si>
    <t>D10649-004</t>
  </si>
  <si>
    <r>
      <t>F</t>
    </r>
    <r>
      <rPr>
        <vertAlign val="subscript"/>
        <sz val="11"/>
        <color theme="1"/>
        <rFont val="Consolas"/>
      </rPr>
      <t xml:space="preserve">2 </t>
    </r>
    <r>
      <rPr>
        <sz val="11"/>
        <color theme="1"/>
        <rFont val="Consolas"/>
      </rPr>
      <t>20%/N</t>
    </r>
    <r>
      <rPr>
        <vertAlign val="subscript"/>
        <sz val="11"/>
        <color theme="1"/>
        <rFont val="Consolas"/>
      </rPr>
      <t>2</t>
    </r>
  </si>
  <si>
    <t>Fluorine(20%) / Nitrogen</t>
  </si>
  <si>
    <t>G53B15B16</t>
  </si>
  <si>
    <t>172.19.7.160</t>
  </si>
  <si>
    <t>172.19.7.161</t>
  </si>
  <si>
    <t>GC5326</t>
  </si>
  <si>
    <t>D10649-005</t>
  </si>
  <si>
    <t>GC5024</t>
  </si>
  <si>
    <t>172.19.7.166</t>
  </si>
  <si>
    <t>172.19.7.167</t>
  </si>
  <si>
    <t>8/23 upd</t>
  </si>
  <si>
    <t>D10649-006</t>
  </si>
  <si>
    <t>Nitric Oxide</t>
  </si>
  <si>
    <t>G53B17B18</t>
  </si>
  <si>
    <t>172.19.7.162</t>
  </si>
  <si>
    <t>172.19.7.163</t>
  </si>
  <si>
    <t>GC5327</t>
  </si>
  <si>
    <t>D10678-001</t>
  </si>
  <si>
    <r>
      <t>WF</t>
    </r>
    <r>
      <rPr>
        <vertAlign val="subscript"/>
        <sz val="11"/>
        <color theme="1"/>
        <rFont val="Consolas"/>
      </rPr>
      <t>6</t>
    </r>
  </si>
  <si>
    <t>Tungsten Hexafluoride</t>
  </si>
  <si>
    <t>B51 SF</t>
  </si>
  <si>
    <t>GC57253</t>
  </si>
  <si>
    <t>172.19.7.215</t>
  </si>
  <si>
    <t>172.19.7.216</t>
  </si>
  <si>
    <t>GC57 253</t>
  </si>
  <si>
    <t>D10678-002</t>
  </si>
  <si>
    <t>GC57254</t>
  </si>
  <si>
    <t>172.19.7.219</t>
  </si>
  <si>
    <t>172.19.7.220</t>
  </si>
  <si>
    <t>GC57 254</t>
  </si>
  <si>
    <t>8/23 upd changed proj ip to 219/220</t>
  </si>
  <si>
    <t>D10678-003</t>
  </si>
  <si>
    <t>GC57255</t>
  </si>
  <si>
    <t>172.19.7.217</t>
  </si>
  <si>
    <t>172.19.7.218</t>
  </si>
  <si>
    <t>GC57 255</t>
  </si>
  <si>
    <t>8/23 upd changed proj ip to 217/218</t>
  </si>
  <si>
    <t>D10678-004</t>
  </si>
  <si>
    <t>G55A15A16</t>
  </si>
  <si>
    <t>172.19.7.221</t>
  </si>
  <si>
    <t>172.19.7.222</t>
  </si>
  <si>
    <t>GC5507</t>
  </si>
  <si>
    <t>D10678-005</t>
  </si>
  <si>
    <t>GC57278</t>
  </si>
  <si>
    <t>172.19.8.0</t>
  </si>
  <si>
    <t>172.19.8.1</t>
  </si>
  <si>
    <t>GC57 278</t>
  </si>
  <si>
    <t>V15.0.1.099.H</t>
  </si>
  <si>
    <t>V17.0.6.115.5H</t>
  </si>
  <si>
    <t>D10678-006</t>
  </si>
  <si>
    <t>GC57247</t>
  </si>
  <si>
    <t>172.19.8.19</t>
  </si>
  <si>
    <t>172.19.8.20</t>
  </si>
  <si>
    <t>GC5071</t>
  </si>
  <si>
    <t>V15.0.4.114</t>
  </si>
  <si>
    <t>V17.0.6.116.5H</t>
  </si>
  <si>
    <t>_F9 Need new wip</t>
  </si>
  <si>
    <t>D10678-007</t>
  </si>
  <si>
    <t>G55B01B02</t>
  </si>
  <si>
    <t>172.19.7.233</t>
  </si>
  <si>
    <t>172.19.7.234</t>
  </si>
  <si>
    <t>GC5512</t>
  </si>
  <si>
    <t>D10678-008</t>
  </si>
  <si>
    <t>HI</t>
  </si>
  <si>
    <t>Hydrogen Iodide</t>
  </si>
  <si>
    <t>172.19.8.21</t>
  </si>
  <si>
    <t>172.19.8.22</t>
  </si>
  <si>
    <t>GC57 206</t>
  </si>
  <si>
    <t>ASD+RFID</t>
  </si>
  <si>
    <t>V16.0.4.115</t>
  </si>
  <si>
    <t>7/28/21 gas changed to HI with RF610R per D22245, RFID IP is 172.19.10.16 D10678-008-RFID</t>
  </si>
  <si>
    <t>D10678-009</t>
  </si>
  <si>
    <t>G53A31A32</t>
  </si>
  <si>
    <t>172.19.8.23</t>
  </si>
  <si>
    <t>172.19.8.24</t>
  </si>
  <si>
    <t>GC5316</t>
  </si>
  <si>
    <t>D10678-010</t>
  </si>
  <si>
    <t>G53B21B22</t>
  </si>
  <si>
    <t>172.19.7.235</t>
  </si>
  <si>
    <t>172.19.7.236</t>
  </si>
  <si>
    <t>GC5329</t>
  </si>
  <si>
    <t>D10678-011</t>
  </si>
  <si>
    <t>G55B19B20</t>
  </si>
  <si>
    <t>172.19.7.237</t>
  </si>
  <si>
    <t>172.19.7.238</t>
  </si>
  <si>
    <t>GC5521</t>
  </si>
  <si>
    <t>_6B 5/11/23 upd</t>
  </si>
  <si>
    <t>D10678-012</t>
  </si>
  <si>
    <t>G55B21B22</t>
  </si>
  <si>
    <t>172.19.7.239</t>
  </si>
  <si>
    <t>172.19.7.240</t>
  </si>
  <si>
    <t>GC5522</t>
  </si>
  <si>
    <t>D10678-013</t>
  </si>
  <si>
    <t>GC57277</t>
  </si>
  <si>
    <t>172.19.8.9</t>
  </si>
  <si>
    <t>172.19.8.10</t>
  </si>
  <si>
    <t>GC57 277</t>
  </si>
  <si>
    <t>D10678-014</t>
  </si>
  <si>
    <t>CCR</t>
  </si>
  <si>
    <t>Organofluorine (CCR)</t>
  </si>
  <si>
    <t>172.19.8.13</t>
  </si>
  <si>
    <t>172.19.8.14</t>
  </si>
  <si>
    <t>GC5070</t>
  </si>
  <si>
    <t>9/16/20 upd changed gas to CCR (proprietary organofluorine)</t>
  </si>
  <si>
    <t>D10678-015</t>
  </si>
  <si>
    <r>
      <t>SiF</t>
    </r>
    <r>
      <rPr>
        <vertAlign val="subscript"/>
        <sz val="11"/>
        <color theme="1"/>
        <rFont val="Consolas"/>
      </rPr>
      <t>4</t>
    </r>
  </si>
  <si>
    <t>Silicon Tetrafluoride</t>
  </si>
  <si>
    <t>G53A29A30</t>
  </si>
  <si>
    <t>172.19.7.241</t>
  </si>
  <si>
    <t>172.19.7.242</t>
  </si>
  <si>
    <t>GC5315</t>
  </si>
  <si>
    <t>_6B wip</t>
  </si>
  <si>
    <t>D10678-016</t>
  </si>
  <si>
    <r>
      <t>Si2H</t>
    </r>
    <r>
      <rPr>
        <vertAlign val="subscript"/>
        <sz val="11"/>
        <color theme="1"/>
        <rFont val="Consolas"/>
      </rPr>
      <t>6</t>
    </r>
  </si>
  <si>
    <t>Disilane</t>
  </si>
  <si>
    <t>G55B15B16</t>
  </si>
  <si>
    <t>172.19.7.243</t>
  </si>
  <si>
    <t>172.19.7.244</t>
  </si>
  <si>
    <t>GC5519</t>
  </si>
  <si>
    <t>_6B 3/30/23 upd</t>
  </si>
  <si>
    <t>D10678-017</t>
  </si>
  <si>
    <t>G53A27A28</t>
  </si>
  <si>
    <t>172.19.8.25</t>
  </si>
  <si>
    <t>172.19.8.26</t>
  </si>
  <si>
    <t>GC5314</t>
  </si>
  <si>
    <t>D10678-018</t>
  </si>
  <si>
    <t>G53A33A34</t>
  </si>
  <si>
    <t>172.19.7.245</t>
  </si>
  <si>
    <t>172.19.7.246</t>
  </si>
  <si>
    <t>GC5317</t>
  </si>
  <si>
    <t>D10678-019</t>
  </si>
  <si>
    <r>
      <t>CH</t>
    </r>
    <r>
      <rPr>
        <vertAlign val="subscript"/>
        <sz val="11"/>
        <color theme="1"/>
        <rFont val="Consolas"/>
      </rPr>
      <t xml:space="preserve">4 </t>
    </r>
    <r>
      <rPr>
        <sz val="11"/>
        <color theme="1"/>
        <rFont val="Consolas"/>
      </rPr>
      <t>10%/Ar</t>
    </r>
  </si>
  <si>
    <t>Methane(10%) / Argon (P10)</t>
  </si>
  <si>
    <t>G55B03B04</t>
  </si>
  <si>
    <t>172.19.7.247</t>
  </si>
  <si>
    <t>172.19.7.248</t>
  </si>
  <si>
    <t>GC5513</t>
  </si>
  <si>
    <t>D10678-020</t>
  </si>
  <si>
    <r>
      <rPr>
        <sz val="11"/>
        <color rgb="FF000000"/>
        <rFont val="Consolas"/>
      </rPr>
      <t>B</t>
    </r>
    <r>
      <rPr>
        <vertAlign val="subscript"/>
        <sz val="11"/>
        <color rgb="FF000000"/>
        <rFont val="Consolas"/>
      </rPr>
      <t>2</t>
    </r>
    <r>
      <rPr>
        <sz val="11"/>
        <color rgb="FF000000"/>
        <rFont val="Consolas"/>
      </rPr>
      <t>H</t>
    </r>
    <r>
      <rPr>
        <vertAlign val="subscript"/>
        <sz val="11"/>
        <color rgb="FF000000"/>
        <rFont val="Consolas"/>
      </rPr>
      <t xml:space="preserve">6 </t>
    </r>
    <r>
      <rPr>
        <sz val="11"/>
        <color rgb="FF000000"/>
        <rFont val="Consolas"/>
      </rPr>
      <t>1%/H</t>
    </r>
    <r>
      <rPr>
        <vertAlign val="subscript"/>
        <sz val="11"/>
        <color rgb="FF000000"/>
        <rFont val="Consolas"/>
      </rPr>
      <t>2</t>
    </r>
  </si>
  <si>
    <t>Diborane(1%) / Hydrogen</t>
  </si>
  <si>
    <t>G55B11B12</t>
  </si>
  <si>
    <t>172.19.8.11</t>
  </si>
  <si>
    <t>172.19.8.12</t>
  </si>
  <si>
    <t>GC5517</t>
  </si>
  <si>
    <t>D10678-021</t>
  </si>
  <si>
    <r>
      <t>B</t>
    </r>
    <r>
      <rPr>
        <vertAlign val="subscript"/>
        <sz val="11"/>
        <color theme="1"/>
        <rFont val="Consolas"/>
      </rPr>
      <t>2</t>
    </r>
    <r>
      <rPr>
        <sz val="11"/>
        <color theme="1"/>
        <rFont val="Consolas"/>
      </rPr>
      <t>H</t>
    </r>
    <r>
      <rPr>
        <vertAlign val="subscript"/>
        <sz val="11"/>
        <color theme="1"/>
        <rFont val="Consolas"/>
      </rPr>
      <t xml:space="preserve">6 </t>
    </r>
    <r>
      <rPr>
        <sz val="11"/>
        <color theme="1"/>
        <rFont val="Consolas"/>
      </rPr>
      <t>5%/N2</t>
    </r>
  </si>
  <si>
    <t>Diborane(5%) / Nitrogen</t>
  </si>
  <si>
    <t>G55B09B10</t>
  </si>
  <si>
    <t>172.19.7.249</t>
  </si>
  <si>
    <t>172.19.7.250</t>
  </si>
  <si>
    <t>GC5516</t>
  </si>
  <si>
    <t>D10678-022</t>
  </si>
  <si>
    <r>
      <rPr>
        <sz val="11"/>
        <color rgb="FF000000"/>
        <rFont val="Consolas"/>
      </rPr>
      <t>B</t>
    </r>
    <r>
      <rPr>
        <vertAlign val="subscript"/>
        <sz val="11"/>
        <color rgb="FF000000"/>
        <rFont val="Consolas"/>
      </rPr>
      <t>2</t>
    </r>
    <r>
      <rPr>
        <sz val="11"/>
        <color rgb="FF000000"/>
        <rFont val="Consolas"/>
      </rPr>
      <t>H</t>
    </r>
    <r>
      <rPr>
        <vertAlign val="subscript"/>
        <sz val="11"/>
        <color rgb="FF000000"/>
        <rFont val="Consolas"/>
      </rPr>
      <t xml:space="preserve">6 </t>
    </r>
    <r>
      <rPr>
        <sz val="11"/>
        <color rgb="FF000000"/>
        <rFont val="Consolas"/>
      </rPr>
      <t>15%/H</t>
    </r>
    <r>
      <rPr>
        <vertAlign val="subscript"/>
        <sz val="11"/>
        <color rgb="FF000000"/>
        <rFont val="Consolas"/>
      </rPr>
      <t>2</t>
    </r>
  </si>
  <si>
    <t>Diborane(15%) / Hydrogen</t>
  </si>
  <si>
    <t>G55B05B06</t>
  </si>
  <si>
    <t>172.19.7.251</t>
  </si>
  <si>
    <t>172.19.7.252</t>
  </si>
  <si>
    <t>GC5514</t>
  </si>
  <si>
    <t>D10678-023</t>
  </si>
  <si>
    <r>
      <t>F</t>
    </r>
    <r>
      <rPr>
        <vertAlign val="subscript"/>
        <sz val="11"/>
        <color rgb="FF000000"/>
        <rFont val="Consolas"/>
      </rPr>
      <t xml:space="preserve">2 </t>
    </r>
    <r>
      <rPr>
        <sz val="11"/>
        <color rgb="FF000000"/>
        <rFont val="Consolas"/>
      </rPr>
      <t>20%/N</t>
    </r>
    <r>
      <rPr>
        <vertAlign val="subscript"/>
        <sz val="11"/>
        <color rgb="FF000000"/>
        <rFont val="Consolas"/>
      </rPr>
      <t>2</t>
    </r>
  </si>
  <si>
    <t>172.19.8.27</t>
  </si>
  <si>
    <t>172.19.8.28</t>
  </si>
  <si>
    <t>GC5308</t>
  </si>
  <si>
    <t>_6B upd 9/7/23</t>
  </si>
  <si>
    <t>D10678-024</t>
  </si>
  <si>
    <t>G55C15C16</t>
  </si>
  <si>
    <t>172.19.8.29</t>
  </si>
  <si>
    <t>172.19.8.30</t>
  </si>
  <si>
    <t>GC5531</t>
  </si>
  <si>
    <t>_6B 6/29/23 upd</t>
  </si>
  <si>
    <t>D10678-025</t>
  </si>
  <si>
    <t>G53B19B20</t>
  </si>
  <si>
    <t>172.19.8.31</t>
  </si>
  <si>
    <t>172.19.8.32</t>
  </si>
  <si>
    <t>GC5328</t>
  </si>
  <si>
    <t>D10678-026</t>
  </si>
  <si>
    <t>G53A25A26</t>
  </si>
  <si>
    <t>172.19.8.33</t>
  </si>
  <si>
    <t>172.19.8.34</t>
  </si>
  <si>
    <t>GC5313</t>
  </si>
  <si>
    <t>D10678-027</t>
  </si>
  <si>
    <t>172.19.8.35</t>
  </si>
  <si>
    <t>172.19.8.36</t>
  </si>
  <si>
    <t>GC57 228</t>
  </si>
  <si>
    <t>9/19 upd</t>
  </si>
  <si>
    <t>D10678-028</t>
  </si>
  <si>
    <t>GC57239</t>
  </si>
  <si>
    <t>172.19.8.37</t>
  </si>
  <si>
    <t>172.19.8.38</t>
  </si>
  <si>
    <t>GC57 239</t>
  </si>
  <si>
    <t>V16.0.2.114</t>
  </si>
  <si>
    <t>V16.0.4.114</t>
  </si>
  <si>
    <t>8/18/20 update. 2/28/20 changed gas to HI, was HF. Will be upgraded to GC57239 ASD with RF610R per D17195, RFID IP is 172.19.9.91 GC57239-RFID</t>
  </si>
  <si>
    <t>D10690-003</t>
  </si>
  <si>
    <t>B24B</t>
  </si>
  <si>
    <t>GC4006</t>
  </si>
  <si>
    <t>172.19.8.43</t>
  </si>
  <si>
    <t>172.19.8.44</t>
  </si>
  <si>
    <t>D10728-001</t>
  </si>
  <si>
    <r>
      <t>H</t>
    </r>
    <r>
      <rPr>
        <vertAlign val="subscript"/>
        <sz val="11"/>
        <color theme="1"/>
        <rFont val="Consolas"/>
      </rPr>
      <t>2</t>
    </r>
  </si>
  <si>
    <t>Hydrogen</t>
  </si>
  <si>
    <t>G13A03A04</t>
  </si>
  <si>
    <t>172.19.8.53</t>
  </si>
  <si>
    <t>172.19.8.54</t>
  </si>
  <si>
    <t>GC1353</t>
  </si>
  <si>
    <t>_6B 3/23/23 upd. Need to update cert</t>
  </si>
  <si>
    <t>D11310-001</t>
  </si>
  <si>
    <t>Garnet</t>
  </si>
  <si>
    <t>GARNET</t>
  </si>
  <si>
    <t>172.19.8.127</t>
  </si>
  <si>
    <t>172.19.8.128</t>
  </si>
  <si>
    <t>GC5552</t>
  </si>
  <si>
    <t>_6B 8/10/23 upd</t>
  </si>
  <si>
    <t>D11310-003</t>
  </si>
  <si>
    <t>G55C19C20</t>
  </si>
  <si>
    <t>172.19.8.57</t>
  </si>
  <si>
    <t>172.19.8.58</t>
  </si>
  <si>
    <t>GC5533</t>
  </si>
  <si>
    <t>D11310-004</t>
  </si>
  <si>
    <t>TMS</t>
  </si>
  <si>
    <t>Trimethylsilane</t>
  </si>
  <si>
    <t>G55B17B18</t>
  </si>
  <si>
    <t>172.19.8.59</t>
  </si>
  <si>
    <t>172.19.8.60</t>
  </si>
  <si>
    <t>GC5520</t>
  </si>
  <si>
    <t>V17.0.5.116.5</t>
  </si>
  <si>
    <t>_C5 5/11/23 upd</t>
  </si>
  <si>
    <t>CGA 350</t>
  </si>
  <si>
    <t>D11310-005</t>
  </si>
  <si>
    <t>GC57268</t>
  </si>
  <si>
    <t>172.19.8.61</t>
  </si>
  <si>
    <t>172.19.8.62</t>
  </si>
  <si>
    <t>GC57 268</t>
  </si>
  <si>
    <t>V15.0.1.109.H</t>
  </si>
  <si>
    <t>D11310-006</t>
  </si>
  <si>
    <t>GC57269</t>
  </si>
  <si>
    <t>172.19.8.63</t>
  </si>
  <si>
    <t>172.19.8.64</t>
  </si>
  <si>
    <t>GC57 269</t>
  </si>
  <si>
    <t>D11310-007</t>
  </si>
  <si>
    <r>
      <t>WF</t>
    </r>
    <r>
      <rPr>
        <vertAlign val="subscript"/>
        <sz val="11"/>
        <color rgb="FF000000"/>
        <rFont val="Consolas"/>
      </rPr>
      <t>6</t>
    </r>
  </si>
  <si>
    <t>172.19.8.131</t>
  </si>
  <si>
    <t>172.19.8.132</t>
  </si>
  <si>
    <t>GC5357</t>
  </si>
  <si>
    <t>D11310-008</t>
  </si>
  <si>
    <t>B01X</t>
  </si>
  <si>
    <t>172.19.8.133</t>
  </si>
  <si>
    <t>172.19.8.134</t>
  </si>
  <si>
    <t>SPARE</t>
  </si>
  <si>
    <t>_C5 Need new wip</t>
  </si>
  <si>
    <t>D11310-009</t>
  </si>
  <si>
    <t>TBD</t>
  </si>
  <si>
    <t>172.19.8.135</t>
  </si>
  <si>
    <t>172.19.8.136</t>
  </si>
  <si>
    <t>D11310-010</t>
  </si>
  <si>
    <t>172.19.8.137</t>
  </si>
  <si>
    <t>172.19.8.138</t>
  </si>
  <si>
    <t>D11310-011</t>
  </si>
  <si>
    <t>172.19.8.139</t>
  </si>
  <si>
    <t>172.19.8.140</t>
  </si>
  <si>
    <t>GC5332</t>
  </si>
  <si>
    <t>_C5 upd 10/12/23</t>
  </si>
  <si>
    <t>D11310-012</t>
  </si>
  <si>
    <t>172.19.8.141</t>
  </si>
  <si>
    <t>172.19.8.142</t>
  </si>
  <si>
    <t>D11310-013</t>
  </si>
  <si>
    <t>G55C17C18</t>
  </si>
  <si>
    <t>172.19.8.97</t>
  </si>
  <si>
    <t>172.19.8.98</t>
  </si>
  <si>
    <t>GC5532</t>
  </si>
  <si>
    <t>_C5 7/27/23 upd</t>
  </si>
  <si>
    <t>D11634-001</t>
  </si>
  <si>
    <t>GC57241</t>
  </si>
  <si>
    <t>172.19.8.66</t>
  </si>
  <si>
    <t>172.19.8.67</t>
  </si>
  <si>
    <t>GC57 241</t>
  </si>
  <si>
    <t>D11827-001</t>
  </si>
  <si>
    <t>G53A23A24</t>
  </si>
  <si>
    <t>172.19.8.143</t>
  </si>
  <si>
    <t>172.19.8.144</t>
  </si>
  <si>
    <t>GC5312</t>
  </si>
  <si>
    <t>D11992-001</t>
  </si>
  <si>
    <t>172.19.8.147</t>
  </si>
  <si>
    <t>172.19.8.148</t>
  </si>
  <si>
    <t>GC5551</t>
  </si>
  <si>
    <t>_C5 8/10/23 upd</t>
  </si>
  <si>
    <t>D11992-002</t>
  </si>
  <si>
    <r>
      <t>CH</t>
    </r>
    <r>
      <rPr>
        <vertAlign val="subscript"/>
        <sz val="11"/>
        <color theme="1"/>
        <rFont val="Consolas"/>
      </rPr>
      <t>3</t>
    </r>
    <r>
      <rPr>
        <sz val="11"/>
        <color theme="1"/>
        <rFont val="Consolas"/>
      </rPr>
      <t>OH</t>
    </r>
  </si>
  <si>
    <t>Methanol(MEOH)</t>
  </si>
  <si>
    <t>GC57227</t>
  </si>
  <si>
    <t>172.19.8.99</t>
  </si>
  <si>
    <t>172.19.8.100</t>
  </si>
  <si>
    <t>GC57 227 j24</t>
  </si>
  <si>
    <t>_F9 7/19/23 upd,1/28/22 Upgraded via D21512-001 and added Panel Heat Was originally shipped as D10678-006</t>
  </si>
  <si>
    <t>D11992-003</t>
  </si>
  <si>
    <t>CH3I</t>
  </si>
  <si>
    <t>Methyl Iodide</t>
  </si>
  <si>
    <t>GC57230</t>
  </si>
  <si>
    <t>172.19.8.101</t>
  </si>
  <si>
    <t>172.19.8.102</t>
  </si>
  <si>
    <t>GC57 230</t>
  </si>
  <si>
    <t>V15.0.4.110.H</t>
  </si>
  <si>
    <t>_F9 Need new wip Orig PO 4506861520 HF+heat, 9/19 upd, 2/27 changed GC57263 to GC57230 and gas to CH3I</t>
  </si>
  <si>
    <t>D11992-004</t>
  </si>
  <si>
    <t>PF3</t>
  </si>
  <si>
    <t>Phosphorus Trifluoride</t>
  </si>
  <si>
    <t>GC9026</t>
  </si>
  <si>
    <t>172.19.8.103</t>
  </si>
  <si>
    <t>172.19.8.104</t>
  </si>
  <si>
    <t>GC5358</t>
  </si>
  <si>
    <t>D11992-005</t>
  </si>
  <si>
    <t>Hydrogen Chloride</t>
  </si>
  <si>
    <t>G53A21A22</t>
  </si>
  <si>
    <t>172.19.8.105</t>
  </si>
  <si>
    <t>172.19.8.106</t>
  </si>
  <si>
    <t>GC5301</t>
  </si>
  <si>
    <t>_C5 upd 9/7/23</t>
  </si>
  <si>
    <t>D11992-006</t>
  </si>
  <si>
    <t>GC9027</t>
  </si>
  <si>
    <t>172.19.8.107</t>
  </si>
  <si>
    <t>172.19.8.108</t>
  </si>
  <si>
    <t>GC57 244</t>
  </si>
  <si>
    <t>D11992-007</t>
  </si>
  <si>
    <r>
      <t>PH</t>
    </r>
    <r>
      <rPr>
        <vertAlign val="subscript"/>
        <sz val="11"/>
        <color theme="1"/>
        <rFont val="Consolas"/>
      </rPr>
      <t xml:space="preserve">3 </t>
    </r>
    <r>
      <rPr>
        <sz val="11"/>
        <color theme="1"/>
        <rFont val="Consolas"/>
      </rPr>
      <t>.5%/N</t>
    </r>
    <r>
      <rPr>
        <vertAlign val="subscript"/>
        <sz val="11"/>
        <color theme="1"/>
        <rFont val="Consolas"/>
      </rPr>
      <t>2</t>
    </r>
  </si>
  <si>
    <t>Phosphine(0.5%) / Nitrogen</t>
  </si>
  <si>
    <t>G55C21C22</t>
  </si>
  <si>
    <t>172.19.8.109</t>
  </si>
  <si>
    <t>172.19.8.110</t>
  </si>
  <si>
    <t>GC5534</t>
  </si>
  <si>
    <t>D13689-001</t>
  </si>
  <si>
    <r>
      <t>B</t>
    </r>
    <r>
      <rPr>
        <vertAlign val="subscript"/>
        <sz val="11"/>
        <color theme="1"/>
        <rFont val="Consolas"/>
      </rPr>
      <t>2</t>
    </r>
    <r>
      <rPr>
        <sz val="11"/>
        <color theme="1"/>
        <rFont val="Consolas"/>
      </rPr>
      <t>H</t>
    </r>
    <r>
      <rPr>
        <vertAlign val="subscript"/>
        <sz val="11"/>
        <color theme="1"/>
        <rFont val="Consolas"/>
      </rPr>
      <t xml:space="preserve">6 </t>
    </r>
    <r>
      <rPr>
        <sz val="11"/>
        <color theme="1"/>
        <rFont val="Consolas"/>
      </rPr>
      <t>10%/H</t>
    </r>
    <r>
      <rPr>
        <vertAlign val="subscript"/>
        <sz val="11"/>
        <color theme="1"/>
        <rFont val="Consolas"/>
      </rPr>
      <t>2</t>
    </r>
  </si>
  <si>
    <t>Diborane(10%) / Hydrogen</t>
  </si>
  <si>
    <t>172.19.8.174</t>
  </si>
  <si>
    <t>172.19.8.175</t>
  </si>
  <si>
    <t>GC5535</t>
  </si>
  <si>
    <t>D13689-002</t>
  </si>
  <si>
    <r>
      <t>C</t>
    </r>
    <r>
      <rPr>
        <vertAlign val="subscript"/>
        <sz val="11"/>
        <color theme="1"/>
        <rFont val="Consolas"/>
      </rPr>
      <t>3</t>
    </r>
    <r>
      <rPr>
        <sz val="11"/>
        <color theme="1"/>
        <rFont val="Consolas"/>
      </rPr>
      <t>H</t>
    </r>
    <r>
      <rPr>
        <vertAlign val="subscript"/>
        <sz val="11"/>
        <color theme="1"/>
        <rFont val="Consolas"/>
      </rPr>
      <t>6</t>
    </r>
  </si>
  <si>
    <t>Propylene</t>
  </si>
  <si>
    <t>172.19.8.176</t>
  </si>
  <si>
    <t>172.19.8.177</t>
  </si>
  <si>
    <t>GC5545</t>
  </si>
  <si>
    <t>D14204-001</t>
  </si>
  <si>
    <t>172.19.8.39</t>
  </si>
  <si>
    <t>172.19.8.40</t>
  </si>
  <si>
    <t>V15.0.4.111</t>
  </si>
  <si>
    <t>D14204-002</t>
  </si>
  <si>
    <t>172.19.8.41</t>
  </si>
  <si>
    <t>172.19.8.42</t>
  </si>
  <si>
    <t>GC5547</t>
  </si>
  <si>
    <t>DFS 1-AX250-CO</t>
  </si>
  <si>
    <t>D14204-003</t>
  </si>
  <si>
    <t>172.19.8.45</t>
  </si>
  <si>
    <t>172.19.8.46</t>
  </si>
  <si>
    <t>GC5546</t>
  </si>
  <si>
    <t>DFS 1-AX250-COS</t>
  </si>
  <si>
    <t>D14251-001</t>
  </si>
  <si>
    <t>172.19.8.200</t>
  </si>
  <si>
    <t>172.19.8.201</t>
  </si>
  <si>
    <t>GC9032</t>
  </si>
  <si>
    <t>ASD PIGTAIL PURGE</t>
  </si>
  <si>
    <t>V17.0.6.115.1C</t>
  </si>
  <si>
    <t>_0B Needs new wip</t>
  </si>
  <si>
    <t>D14251-002</t>
  </si>
  <si>
    <t>B24E</t>
  </si>
  <si>
    <t>172.19.8.202</t>
  </si>
  <si>
    <t>172.19.8.203</t>
  </si>
  <si>
    <t>GC9545</t>
  </si>
  <si>
    <t>D14251-003</t>
  </si>
  <si>
    <t>172.19.8.204</t>
  </si>
  <si>
    <t>172.19.8.205</t>
  </si>
  <si>
    <t>GC5509</t>
  </si>
  <si>
    <t>V17.0.5.115.1C</t>
  </si>
  <si>
    <t>_0B 5/11/23 upd</t>
  </si>
  <si>
    <t>D14251-004</t>
  </si>
  <si>
    <t>172.19.8.50</t>
  </si>
  <si>
    <t>172.19.8.51</t>
  </si>
  <si>
    <t>GC5544</t>
  </si>
  <si>
    <t>D14251-005</t>
  </si>
  <si>
    <t>172.19.8.129</t>
  </si>
  <si>
    <t>172.19.8.130</t>
  </si>
  <si>
    <t>GC5543</t>
  </si>
  <si>
    <t>D14908-001</t>
  </si>
  <si>
    <t>172.19.8.206</t>
  </si>
  <si>
    <t>172.19.8.207</t>
  </si>
  <si>
    <t>GC5311</t>
  </si>
  <si>
    <t>DFS 1-AX250-SO2</t>
  </si>
  <si>
    <t>D15505-001</t>
  </si>
  <si>
    <t>172.19.8.221</t>
  </si>
  <si>
    <t>172.19.8.222</t>
  </si>
  <si>
    <t>GC5542</t>
  </si>
  <si>
    <t>D16005-001</t>
  </si>
  <si>
    <t>172.19.8.227</t>
  </si>
  <si>
    <t>172.19.8.228</t>
  </si>
  <si>
    <t>GC5540</t>
  </si>
  <si>
    <t>D16005-002</t>
  </si>
  <si>
    <t>172.19.8.229</t>
  </si>
  <si>
    <t>172.19.8.230</t>
  </si>
  <si>
    <t>GC5539</t>
  </si>
  <si>
    <t>D16005-003</t>
  </si>
  <si>
    <t>D2</t>
  </si>
  <si>
    <t>Deuterium</t>
  </si>
  <si>
    <t>172.19.8.231</t>
  </si>
  <si>
    <t>172.19.8.232</t>
  </si>
  <si>
    <t>GC5536</t>
  </si>
  <si>
    <t>D16005-004</t>
  </si>
  <si>
    <r>
      <t>C</t>
    </r>
    <r>
      <rPr>
        <vertAlign val="subscript"/>
        <sz val="11"/>
        <rFont val="Consolas"/>
      </rPr>
      <t>3</t>
    </r>
    <r>
      <rPr>
        <sz val="11"/>
        <rFont val="Consolas"/>
      </rPr>
      <t>H</t>
    </r>
    <r>
      <rPr>
        <vertAlign val="subscript"/>
        <sz val="11"/>
        <rFont val="Consolas"/>
      </rPr>
      <t>6</t>
    </r>
  </si>
  <si>
    <t>172.19.8.233</t>
  </si>
  <si>
    <t>172.19.8.234</t>
  </si>
  <si>
    <t>GC5541</t>
  </si>
  <si>
    <t>D16005-005</t>
  </si>
  <si>
    <t>Hartes</t>
  </si>
  <si>
    <t>Fluorine(&lt;5%) / Nitrogen (HARTES)</t>
  </si>
  <si>
    <t>172.19.8.235</t>
  </si>
  <si>
    <t>172.19.8.236</t>
  </si>
  <si>
    <t>GC5310</t>
  </si>
  <si>
    <t>D17003-001</t>
  </si>
  <si>
    <t>172.19.8.243</t>
  </si>
  <si>
    <t>172.19.8.244</t>
  </si>
  <si>
    <t>GC5309</t>
  </si>
  <si>
    <t>D17705-001</t>
  </si>
  <si>
    <t>G55B13B14</t>
  </si>
  <si>
    <t>172.19.9.42</t>
  </si>
  <si>
    <t>172.19.9.43</t>
  </si>
  <si>
    <t>GC5518</t>
  </si>
  <si>
    <t>_C5 6/22/23 upd</t>
  </si>
  <si>
    <t>D17705-002</t>
  </si>
  <si>
    <r>
      <t>C</t>
    </r>
    <r>
      <rPr>
        <vertAlign val="subscript"/>
        <sz val="11"/>
        <rFont val="Consolas"/>
      </rPr>
      <t>2</t>
    </r>
    <r>
      <rPr>
        <sz val="11"/>
        <rFont val="Consolas"/>
      </rPr>
      <t>H</t>
    </r>
    <r>
      <rPr>
        <vertAlign val="subscript"/>
        <sz val="11"/>
        <rFont val="Consolas"/>
      </rPr>
      <t>6</t>
    </r>
  </si>
  <si>
    <t>Ethane</t>
  </si>
  <si>
    <t>G55D05D06</t>
  </si>
  <si>
    <t>172.19.9.44</t>
  </si>
  <si>
    <t>172.19.9.45</t>
  </si>
  <si>
    <t>GC5538</t>
  </si>
  <si>
    <t>D18033-001</t>
  </si>
  <si>
    <r>
      <t>GeH</t>
    </r>
    <r>
      <rPr>
        <vertAlign val="subscript"/>
        <sz val="11"/>
        <color theme="1"/>
        <rFont val="Consolas"/>
      </rPr>
      <t>4</t>
    </r>
    <r>
      <rPr>
        <sz val="11"/>
        <color theme="1"/>
        <rFont val="Consolas"/>
      </rPr>
      <t xml:space="preserve"> 10%/H</t>
    </r>
    <r>
      <rPr>
        <vertAlign val="subscript"/>
        <sz val="11"/>
        <color theme="1"/>
        <rFont val="Consolas"/>
      </rPr>
      <t>2</t>
    </r>
  </si>
  <si>
    <t>Germane(10%) / Hydrogen</t>
  </si>
  <si>
    <t>G55E17E18</t>
  </si>
  <si>
    <t>172.19.9.46</t>
  </si>
  <si>
    <t>172.19.9.47</t>
  </si>
  <si>
    <t>GC5556</t>
  </si>
  <si>
    <t>_C5 wip upd skipped</t>
  </si>
  <si>
    <t>D18033-002</t>
  </si>
  <si>
    <r>
      <t>PH</t>
    </r>
    <r>
      <rPr>
        <vertAlign val="subscript"/>
        <sz val="11"/>
        <color rgb="FF000000"/>
        <rFont val="Consolas"/>
      </rPr>
      <t xml:space="preserve">3 </t>
    </r>
    <r>
      <rPr>
        <sz val="11"/>
        <color rgb="FF000000"/>
        <rFont val="Consolas"/>
      </rPr>
      <t>30%/H</t>
    </r>
    <r>
      <rPr>
        <vertAlign val="subscript"/>
        <sz val="11"/>
        <color rgb="FF000000"/>
        <rFont val="Consolas"/>
      </rPr>
      <t>2</t>
    </r>
  </si>
  <si>
    <t>Phosphine(30%) / Hydrogen</t>
  </si>
  <si>
    <t>G55E15E16</t>
  </si>
  <si>
    <t>172.19.9.48</t>
  </si>
  <si>
    <t>172.19.9.49</t>
  </si>
  <si>
    <t>GC5555</t>
  </si>
  <si>
    <t>D18033-003</t>
  </si>
  <si>
    <t>G55E13E14</t>
  </si>
  <si>
    <t>172.19.9.50</t>
  </si>
  <si>
    <t>172.19.9.51</t>
  </si>
  <si>
    <t>GC5554</t>
  </si>
  <si>
    <t>_C5 8/10/23 upd. Need to update cert</t>
  </si>
  <si>
    <t>D18033-004</t>
  </si>
  <si>
    <t>G55D03D04</t>
  </si>
  <si>
    <t>172.19.9.52</t>
  </si>
  <si>
    <t>172.19.9.53</t>
  </si>
  <si>
    <t>GC5537</t>
  </si>
  <si>
    <t>D18257-001</t>
  </si>
  <si>
    <t>HCl</t>
  </si>
  <si>
    <t>G53B03B04</t>
  </si>
  <si>
    <t>172.19.9.54</t>
  </si>
  <si>
    <t>172.19.9.55</t>
  </si>
  <si>
    <t>GC5320</t>
  </si>
  <si>
    <t>_C5 upd 9/14/23</t>
  </si>
  <si>
    <t>D18468-001</t>
  </si>
  <si>
    <r>
      <t>Cl</t>
    </r>
    <r>
      <rPr>
        <vertAlign val="subscript"/>
        <sz val="11"/>
        <color rgb="FF000000"/>
        <rFont val="Consolas"/>
      </rPr>
      <t>2</t>
    </r>
  </si>
  <si>
    <t>G53A13A14</t>
  </si>
  <si>
    <t>172.19.9.60</t>
  </si>
  <si>
    <t>172.19.9.61</t>
  </si>
  <si>
    <t>GC5307</t>
  </si>
  <si>
    <t>D18468-002</t>
  </si>
  <si>
    <t>G55E11E12</t>
  </si>
  <si>
    <t>172.19.9.62</t>
  </si>
  <si>
    <t>172.19.9.63</t>
  </si>
  <si>
    <t>GC5553</t>
  </si>
  <si>
    <t>D18468-003</t>
  </si>
  <si>
    <t>G53B01B02</t>
  </si>
  <si>
    <t>172.19.9.64</t>
  </si>
  <si>
    <t>172.19.9.65</t>
  </si>
  <si>
    <t>GC5319</t>
  </si>
  <si>
    <t>D18468-004</t>
  </si>
  <si>
    <t>GC57210</t>
  </si>
  <si>
    <t>172.19.9.66</t>
  </si>
  <si>
    <t>172.19.9.67</t>
  </si>
  <si>
    <t>GC57 210</t>
  </si>
  <si>
    <t>D18468-005</t>
  </si>
  <si>
    <t>GC57217</t>
  </si>
  <si>
    <t>172.19.9.68</t>
  </si>
  <si>
    <t>172.19.9.69</t>
  </si>
  <si>
    <t>GC9013</t>
  </si>
  <si>
    <t>V15.0.4.114.H</t>
  </si>
  <si>
    <t>_F9 Need new wip. First SiCl4,1512,REV114 with 2 zone heat.</t>
  </si>
  <si>
    <t>D18468-006</t>
  </si>
  <si>
    <t>G55E23E24</t>
  </si>
  <si>
    <t>172.19.9.70</t>
  </si>
  <si>
    <t>172.19.9.71</t>
  </si>
  <si>
    <t>GC5559</t>
  </si>
  <si>
    <t>_C5 upd 8/10/23</t>
  </si>
  <si>
    <t>D18468-007</t>
  </si>
  <si>
    <t>G55A17A18</t>
  </si>
  <si>
    <t>172.19.9.72</t>
  </si>
  <si>
    <t>172.19.9.73</t>
  </si>
  <si>
    <t>GC5508</t>
  </si>
  <si>
    <t>D18468-008</t>
  </si>
  <si>
    <t>G55A09A10</t>
  </si>
  <si>
    <t>172.19.9.74</t>
  </si>
  <si>
    <t>172.19.9.75</t>
  </si>
  <si>
    <t>GC5504</t>
  </si>
  <si>
    <t>D18468-009</t>
  </si>
  <si>
    <t>G55A11A12</t>
  </si>
  <si>
    <t>172.19.9.76</t>
  </si>
  <si>
    <t>172.19.9.77</t>
  </si>
  <si>
    <t>GC5505</t>
  </si>
  <si>
    <t>D18663-001</t>
  </si>
  <si>
    <t>GC5010 </t>
  </si>
  <si>
    <t>172.19.9.78</t>
  </si>
  <si>
    <t>172.19.9.79</t>
  </si>
  <si>
    <t>D20127-001</t>
  </si>
  <si>
    <t>172.19.9.118</t>
  </si>
  <si>
    <t>172.19.9.119</t>
  </si>
  <si>
    <t>GC5306</t>
  </si>
  <si>
    <t>D20127-002</t>
  </si>
  <si>
    <t>172.19.9.121</t>
  </si>
  <si>
    <t>172.19.9.122</t>
  </si>
  <si>
    <t>GC5549</t>
  </si>
  <si>
    <t>D20127-003</t>
  </si>
  <si>
    <t>172.19.9.125</t>
  </si>
  <si>
    <t>172.19.9.126</t>
  </si>
  <si>
    <t>GC5550</t>
  </si>
  <si>
    <t>D20127-004</t>
  </si>
  <si>
    <t>172.19.9.127</t>
  </si>
  <si>
    <t>172.19.9.128</t>
  </si>
  <si>
    <t>GC5548</t>
  </si>
  <si>
    <t>D20127-005</t>
  </si>
  <si>
    <t>172.19.9.129</t>
  </si>
  <si>
    <t>172.19.9.130</t>
  </si>
  <si>
    <t>GC5565</t>
  </si>
  <si>
    <t>D20127-006</t>
  </si>
  <si>
    <t>172.19.9.131</t>
  </si>
  <si>
    <t>172.19.9.132</t>
  </si>
  <si>
    <t>GC5564</t>
  </si>
  <si>
    <t>D20238-001</t>
  </si>
  <si>
    <t>172.19.9.133</t>
  </si>
  <si>
    <t>172.19.9.134</t>
  </si>
  <si>
    <t>GC57 200</t>
  </si>
  <si>
    <t>V15.0.4.116</t>
  </si>
  <si>
    <t>D20621-001</t>
  </si>
  <si>
    <t>172.19.10.200</t>
  </si>
  <si>
    <t>172.19.10.201</t>
  </si>
  <si>
    <t>GC57 345</t>
  </si>
  <si>
    <t>V15.0.4.116.4</t>
  </si>
  <si>
    <t>D20621-002</t>
  </si>
  <si>
    <t>172.19.10.202</t>
  </si>
  <si>
    <t>172.19.10.203</t>
  </si>
  <si>
    <t>GC57 201.e21</t>
  </si>
  <si>
    <t>_F9 5/19/23 upd</t>
  </si>
  <si>
    <t>D20621-003</t>
  </si>
  <si>
    <t>172.19.10.204</t>
  </si>
  <si>
    <t>172.19.10.205</t>
  </si>
  <si>
    <t>GC5347</t>
  </si>
  <si>
    <t>D20621-004</t>
  </si>
  <si>
    <t>B51X SF</t>
  </si>
  <si>
    <t>172.19.10.206</t>
  </si>
  <si>
    <t>172.19.10.207</t>
  </si>
  <si>
    <t>GC57 347 K45</t>
  </si>
  <si>
    <t>_F9 11/27/23 upd</t>
  </si>
  <si>
    <t>D20621-005</t>
  </si>
  <si>
    <t>172.19.10.208</t>
  </si>
  <si>
    <t>172.19.10.209</t>
  </si>
  <si>
    <t>GC5344</t>
  </si>
  <si>
    <t>D20621-006</t>
  </si>
  <si>
    <t>172.19.10.210</t>
  </si>
  <si>
    <t>172.19.10.211</t>
  </si>
  <si>
    <t>GC57 348 K45</t>
  </si>
  <si>
    <t>D20621-007</t>
  </si>
  <si>
    <t>172.19.10.212</t>
  </si>
  <si>
    <t>172.19.10.213</t>
  </si>
  <si>
    <t>GC5345</t>
  </si>
  <si>
    <t>D20621-008</t>
  </si>
  <si>
    <t>172.19.10.214</t>
  </si>
  <si>
    <t>172.19.10.215</t>
  </si>
  <si>
    <t>GC5346</t>
  </si>
  <si>
    <t>D20621-009</t>
  </si>
  <si>
    <t>172.19.10.216</t>
  </si>
  <si>
    <t>172.19.10.217</t>
  </si>
  <si>
    <t>GC5583</t>
  </si>
  <si>
    <t>_C5 8/31/23 upd</t>
  </si>
  <si>
    <t>D20621-010</t>
  </si>
  <si>
    <t>172.19.10.218</t>
  </si>
  <si>
    <t>172.19.10.219</t>
  </si>
  <si>
    <t>GC5582</t>
  </si>
  <si>
    <t>D20621-011</t>
  </si>
  <si>
    <t>Cactus</t>
  </si>
  <si>
    <t>172.19.10.220</t>
  </si>
  <si>
    <t>172.19.10.221</t>
  </si>
  <si>
    <t>GC5558</t>
  </si>
  <si>
    <t>_C5 upd 10.12.23 was upgraded from 6B via D21512-005</t>
  </si>
  <si>
    <t>D20621-012</t>
  </si>
  <si>
    <t>B51X</t>
  </si>
  <si>
    <t>172.19.10.222</t>
  </si>
  <si>
    <t>172.19.10.223</t>
  </si>
  <si>
    <t>V15.0.4.116.4H</t>
  </si>
  <si>
    <t>D20621-013</t>
  </si>
  <si>
    <r>
      <t>PH</t>
    </r>
    <r>
      <rPr>
        <vertAlign val="subscript"/>
        <sz val="11"/>
        <color theme="1"/>
        <rFont val="Consolas"/>
      </rPr>
      <t xml:space="preserve">3 </t>
    </r>
    <r>
      <rPr>
        <sz val="11"/>
        <color theme="1"/>
        <rFont val="Consolas"/>
      </rPr>
      <t>5%/N</t>
    </r>
    <r>
      <rPr>
        <vertAlign val="subscript"/>
        <sz val="11"/>
        <color theme="1"/>
        <rFont val="Consolas"/>
      </rPr>
      <t>2</t>
    </r>
  </si>
  <si>
    <t>Phosphine(5%) / Nitrogen</t>
  </si>
  <si>
    <t>172.19.10.224</t>
  </si>
  <si>
    <t>172.19.10.225</t>
  </si>
  <si>
    <t>GC5595</t>
  </si>
  <si>
    <t>D20621-014</t>
  </si>
  <si>
    <t>172.19.10.226</t>
  </si>
  <si>
    <t>172.19.10.227</t>
  </si>
  <si>
    <t>GC5572</t>
  </si>
  <si>
    <t>_C5 8/17/23 upd</t>
  </si>
  <si>
    <t>D20621-015</t>
  </si>
  <si>
    <t>172.19.10.228</t>
  </si>
  <si>
    <t>172.19.10.229</t>
  </si>
  <si>
    <t>GC5580</t>
  </si>
  <si>
    <t>D20621-016</t>
  </si>
  <si>
    <t>172.19.10.230</t>
  </si>
  <si>
    <t>172.19.10.231</t>
  </si>
  <si>
    <t>GC5351</t>
  </si>
  <si>
    <t>D20621-017</t>
  </si>
  <si>
    <r>
      <t>CL</t>
    </r>
    <r>
      <rPr>
        <vertAlign val="subscript"/>
        <sz val="11"/>
        <color theme="1"/>
        <rFont val="Consolas"/>
      </rPr>
      <t>2</t>
    </r>
  </si>
  <si>
    <t>172.19.10.232</t>
  </si>
  <si>
    <t>172.19.10.233</t>
  </si>
  <si>
    <t>GC5349</t>
  </si>
  <si>
    <t>D20621-018</t>
  </si>
  <si>
    <r>
      <t>C</t>
    </r>
    <r>
      <rPr>
        <vertAlign val="subscript"/>
        <sz val="11"/>
        <color theme="1"/>
        <rFont val="Consolas"/>
        <family val="3"/>
      </rPr>
      <t>4</t>
    </r>
    <r>
      <rPr>
        <sz val="11"/>
        <color theme="1"/>
        <rFont val="Consolas"/>
        <family val="3"/>
      </rPr>
      <t>F</t>
    </r>
    <r>
      <rPr>
        <vertAlign val="subscript"/>
        <sz val="11"/>
        <color theme="1"/>
        <rFont val="Consolas"/>
        <family val="3"/>
      </rPr>
      <t>6</t>
    </r>
  </si>
  <si>
    <t>172.19.10.234</t>
  </si>
  <si>
    <t>172.19.10.235</t>
  </si>
  <si>
    <t>GC5577</t>
  </si>
  <si>
    <t>D20621-019</t>
  </si>
  <si>
    <t>172.19.10.236</t>
  </si>
  <si>
    <t>172.19.10.237</t>
  </si>
  <si>
    <t>GC5350</t>
  </si>
  <si>
    <t>D20621-020</t>
  </si>
  <si>
    <r>
      <t>CH</t>
    </r>
    <r>
      <rPr>
        <vertAlign val="subscript"/>
        <sz val="11"/>
        <color rgb="FF000000"/>
        <rFont val="Consolas"/>
      </rPr>
      <t>2</t>
    </r>
    <r>
      <rPr>
        <sz val="11"/>
        <color rgb="FF000000"/>
        <rFont val="Consolas"/>
      </rPr>
      <t>F</t>
    </r>
    <r>
      <rPr>
        <vertAlign val="subscript"/>
        <sz val="11"/>
        <color rgb="FF000000"/>
        <rFont val="Consolas"/>
      </rPr>
      <t>2</t>
    </r>
  </si>
  <si>
    <t>172.19.10.238</t>
  </si>
  <si>
    <t>172.19.10.239</t>
  </si>
  <si>
    <t>GC5578</t>
  </si>
  <si>
    <t>D20621-021</t>
  </si>
  <si>
    <t>172.19.10.240</t>
  </si>
  <si>
    <t>172.19.10.241</t>
  </si>
  <si>
    <t>GC5576</t>
  </si>
  <si>
    <t>D20621-022</t>
  </si>
  <si>
    <t>172.19.10.242</t>
  </si>
  <si>
    <t>172.19.10.243</t>
  </si>
  <si>
    <t>GC5348</t>
  </si>
  <si>
    <t>D20621-023</t>
  </si>
  <si>
    <t>172.19.10.244</t>
  </si>
  <si>
    <t>172.19.10.245</t>
  </si>
  <si>
    <t>GC5579</t>
  </si>
  <si>
    <t>D20621-025</t>
  </si>
  <si>
    <t>172.19.11.74</t>
  </si>
  <si>
    <t>172.19.11.75</t>
  </si>
  <si>
    <t>GC5575</t>
  </si>
  <si>
    <t>D20747-001</t>
  </si>
  <si>
    <t>172.19.9.153</t>
  </si>
  <si>
    <t>172.19.9.154</t>
  </si>
  <si>
    <t>GC5304</t>
  </si>
  <si>
    <t>D20747-002</t>
  </si>
  <si>
    <t>172.19.9.155</t>
  </si>
  <si>
    <t>172.19.9.156</t>
  </si>
  <si>
    <t>GC57 212</t>
  </si>
  <si>
    <t>D20818-001</t>
  </si>
  <si>
    <t>172.19.9.157</t>
  </si>
  <si>
    <t>172.19.9.158</t>
  </si>
  <si>
    <t>GC57 211</t>
  </si>
  <si>
    <t>V17.0.5.116.5H</t>
  </si>
  <si>
    <t>_F9 need new wip No Cyl Lock code, Update 1/6/23</t>
  </si>
  <si>
    <t>D20818-002</t>
  </si>
  <si>
    <r>
      <t>PH</t>
    </r>
    <r>
      <rPr>
        <vertAlign val="subscript"/>
        <sz val="11"/>
        <color theme="1"/>
        <rFont val="Consolas"/>
      </rPr>
      <t>3</t>
    </r>
  </si>
  <si>
    <t>Phosphine</t>
  </si>
  <si>
    <t>172.19.9.190</t>
  </si>
  <si>
    <t>172.19.9.191</t>
  </si>
  <si>
    <t>GC5570</t>
  </si>
  <si>
    <t>D20818-003</t>
  </si>
  <si>
    <r>
      <t>GeH</t>
    </r>
    <r>
      <rPr>
        <vertAlign val="subscript"/>
        <sz val="11"/>
        <color rgb="FF000000"/>
        <rFont val="Consolas"/>
      </rPr>
      <t>4</t>
    </r>
    <r>
      <rPr>
        <sz val="11"/>
        <color rgb="FF000000"/>
        <rFont val="Consolas"/>
      </rPr>
      <t xml:space="preserve"> 10%/H</t>
    </r>
    <r>
      <rPr>
        <vertAlign val="subscript"/>
        <sz val="11"/>
        <color rgb="FF000000"/>
        <rFont val="Consolas"/>
      </rPr>
      <t>2</t>
    </r>
  </si>
  <si>
    <t>Germane(1%) / Hydrogen</t>
  </si>
  <si>
    <t>172.19.9.192</t>
  </si>
  <si>
    <t>172.19.9.193</t>
  </si>
  <si>
    <t>GC5571</t>
  </si>
  <si>
    <t>D20818-004</t>
  </si>
  <si>
    <t>172.19.9.194</t>
  </si>
  <si>
    <t>172.19.9.195</t>
  </si>
  <si>
    <t>GC5567</t>
  </si>
  <si>
    <t>D20818-005</t>
  </si>
  <si>
    <r>
      <t>CL</t>
    </r>
    <r>
      <rPr>
        <vertAlign val="subscript"/>
        <sz val="11"/>
        <color theme="1"/>
        <rFont val="Consolas"/>
        <family val="3"/>
      </rPr>
      <t>2</t>
    </r>
  </si>
  <si>
    <t>CANCELED</t>
  </si>
  <si>
    <t>D20818-006</t>
  </si>
  <si>
    <t>D20818-007</t>
  </si>
  <si>
    <r>
      <t>Si2H</t>
    </r>
    <r>
      <rPr>
        <vertAlign val="subscript"/>
        <sz val="11"/>
        <color theme="1"/>
        <rFont val="Consolas"/>
        <family val="3"/>
      </rPr>
      <t>6</t>
    </r>
  </si>
  <si>
    <t>D20818-008</t>
  </si>
  <si>
    <t>D20883-001</t>
  </si>
  <si>
    <t>172.19.9.196</t>
  </si>
  <si>
    <t>172.19.9.197</t>
  </si>
  <si>
    <t>GC5305</t>
  </si>
  <si>
    <t>V15.0.4.116.2H</t>
  </si>
  <si>
    <t>_F9 wip</t>
  </si>
  <si>
    <t>D21491-001</t>
  </si>
  <si>
    <t>172.19.9.198</t>
  </si>
  <si>
    <t>172.19.9.199</t>
  </si>
  <si>
    <t>GC5569</t>
  </si>
  <si>
    <t>D21734-001</t>
  </si>
  <si>
    <t>172.19.9.218</t>
  </si>
  <si>
    <t>172.19.9.219</t>
  </si>
  <si>
    <t>GC5303</t>
  </si>
  <si>
    <t>D21738-001</t>
  </si>
  <si>
    <t>SiCl4</t>
  </si>
  <si>
    <t>Silicon Tetrachloride</t>
  </si>
  <si>
    <t>172.19.9.204</t>
  </si>
  <si>
    <t>172.19.9.205</t>
  </si>
  <si>
    <t>GC5068</t>
  </si>
  <si>
    <t>D21747-001</t>
  </si>
  <si>
    <t>172.19.9.206</t>
  </si>
  <si>
    <t>172.19.9.207</t>
  </si>
  <si>
    <t>GC5069</t>
  </si>
  <si>
    <t>V15.0.4.116.H</t>
  </si>
  <si>
    <t>D21748-001</t>
  </si>
  <si>
    <t>172.19.9.208</t>
  </si>
  <si>
    <t>172.19.9.209</t>
  </si>
  <si>
    <t>D21749-001</t>
  </si>
  <si>
    <t>172.19.9.210</t>
  </si>
  <si>
    <t>172.19.9.211</t>
  </si>
  <si>
    <t>D22100-001</t>
  </si>
  <si>
    <t>172.19.9.212</t>
  </si>
  <si>
    <t>172.19.9.213</t>
  </si>
  <si>
    <t>GC5568</t>
  </si>
  <si>
    <t>V15.0.4.116.2</t>
  </si>
  <si>
    <t>D22101-001</t>
  </si>
  <si>
    <t>172.19.9.214</t>
  </si>
  <si>
    <t>172.19.9.215</t>
  </si>
  <si>
    <t>D22102-001</t>
  </si>
  <si>
    <r>
      <rPr>
        <sz val="11"/>
        <color rgb="FF000000"/>
        <rFont val="Consolas"/>
      </rPr>
      <t>PH</t>
    </r>
    <r>
      <rPr>
        <vertAlign val="subscript"/>
        <sz val="11"/>
        <color rgb="FF000000"/>
        <rFont val="Consolas"/>
      </rPr>
      <t xml:space="preserve">3 </t>
    </r>
    <r>
      <rPr>
        <sz val="11"/>
        <color rgb="FF000000"/>
        <rFont val="Consolas"/>
      </rPr>
      <t>30%/H2</t>
    </r>
  </si>
  <si>
    <t>172.19.9.216</t>
  </si>
  <si>
    <t>172.19.9.217</t>
  </si>
  <si>
    <t>GC5566</t>
  </si>
  <si>
    <t>D22398-001</t>
  </si>
  <si>
    <t>172.19.9.242</t>
  </si>
  <si>
    <t>172.19.9.243</t>
  </si>
  <si>
    <t>GC5302</t>
  </si>
  <si>
    <t>D22476-001</t>
  </si>
  <si>
    <t>172.19.9.244</t>
  </si>
  <si>
    <t>172.19.9.245</t>
  </si>
  <si>
    <t>D22477-001</t>
  </si>
  <si>
    <t>172.19.9.246</t>
  </si>
  <si>
    <t>172.19.9.247</t>
  </si>
  <si>
    <t>GC5331</t>
  </si>
  <si>
    <t>D22693-001</t>
  </si>
  <si>
    <t>172.19.9.248</t>
  </si>
  <si>
    <t>172.19.9.249</t>
  </si>
  <si>
    <t>D22694-001</t>
  </si>
  <si>
    <r>
      <t>C</t>
    </r>
    <r>
      <rPr>
        <vertAlign val="subscript"/>
        <sz val="11"/>
        <color theme="1"/>
        <rFont val="Consolas"/>
        <family val="3"/>
      </rPr>
      <t>2</t>
    </r>
    <r>
      <rPr>
        <sz val="11"/>
        <color theme="1"/>
        <rFont val="Consolas"/>
        <family val="3"/>
      </rPr>
      <t>H</t>
    </r>
    <r>
      <rPr>
        <vertAlign val="subscript"/>
        <sz val="11"/>
        <color theme="1"/>
        <rFont val="Consolas"/>
        <family val="3"/>
      </rPr>
      <t>2</t>
    </r>
  </si>
  <si>
    <t>D22695-001</t>
  </si>
  <si>
    <t>172.19.9.250</t>
  </si>
  <si>
    <t>172.19.9.251</t>
  </si>
  <si>
    <t>GC57 242</t>
  </si>
  <si>
    <t xml:space="preserve">_F9 Need new wip. </t>
  </si>
  <si>
    <t>D22696-001</t>
  </si>
  <si>
    <t>172.19.9.252</t>
  </si>
  <si>
    <t>172.19.9.253</t>
  </si>
  <si>
    <t>V15.0.4.115.1</t>
  </si>
  <si>
    <t>D22697-001</t>
  </si>
  <si>
    <t>172.19.9.254</t>
  </si>
  <si>
    <t>172.19.9.255</t>
  </si>
  <si>
    <t>D22701-001</t>
  </si>
  <si>
    <t>Jasper</t>
  </si>
  <si>
    <t>172.19.10.6</t>
  </si>
  <si>
    <t>172.19.10.7</t>
  </si>
  <si>
    <t>GC5067</t>
  </si>
  <si>
    <t>_F9 5/2/23 upd. Need to update cert</t>
  </si>
  <si>
    <t>D23037-001</t>
  </si>
  <si>
    <t>172.19.10.8</t>
  </si>
  <si>
    <t>172.19.10.9</t>
  </si>
  <si>
    <t>GC9028</t>
  </si>
  <si>
    <t>D23548-001</t>
  </si>
  <si>
    <t>172.19.10.27</t>
  </si>
  <si>
    <t>172.19.10.28</t>
  </si>
  <si>
    <t>GC5060</t>
  </si>
  <si>
    <t>D23549-001</t>
  </si>
  <si>
    <t>D23550-001</t>
  </si>
  <si>
    <t>EG1</t>
  </si>
  <si>
    <t>172.19.10.29</t>
  </si>
  <si>
    <t>172.19.10.30</t>
  </si>
  <si>
    <t>GC5334</t>
  </si>
  <si>
    <t>D23551-001</t>
  </si>
  <si>
    <t>172.19.10.31</t>
  </si>
  <si>
    <t>172.19.10.32</t>
  </si>
  <si>
    <t>GC5337</t>
  </si>
  <si>
    <t>D23567-001</t>
  </si>
  <si>
    <t>172.19.10.33</t>
  </si>
  <si>
    <t>172.19.10.34</t>
  </si>
  <si>
    <t>D23569-001</t>
  </si>
  <si>
    <t>172.19.10.35</t>
  </si>
  <si>
    <t>172.19.10.36</t>
  </si>
  <si>
    <t>D23606-001</t>
  </si>
  <si>
    <t>172.19.10.37</t>
  </si>
  <si>
    <t>172.19.10.38</t>
  </si>
  <si>
    <t>V15.0.4.116.3</t>
  </si>
  <si>
    <t>D23804-001</t>
  </si>
  <si>
    <t>172.19.10.39</t>
  </si>
  <si>
    <t>172.19.10.40</t>
  </si>
  <si>
    <t>D23805-001</t>
  </si>
  <si>
    <r>
      <t>B</t>
    </r>
    <r>
      <rPr>
        <vertAlign val="subscript"/>
        <sz val="11"/>
        <color rgb="FF000000"/>
        <rFont val="Consolas"/>
      </rPr>
      <t>2</t>
    </r>
    <r>
      <rPr>
        <sz val="11"/>
        <color rgb="FF000000"/>
        <rFont val="Consolas"/>
      </rPr>
      <t>H</t>
    </r>
    <r>
      <rPr>
        <vertAlign val="subscript"/>
        <sz val="11"/>
        <color rgb="FF000000"/>
        <rFont val="Consolas"/>
      </rPr>
      <t>6 .</t>
    </r>
    <r>
      <rPr>
        <sz val="11"/>
        <color rgb="FF000000"/>
        <rFont val="Consolas"/>
      </rPr>
      <t>1%/H</t>
    </r>
    <r>
      <rPr>
        <vertAlign val="subscript"/>
        <sz val="11"/>
        <color rgb="FF000000"/>
        <rFont val="Consolas"/>
      </rPr>
      <t>2</t>
    </r>
  </si>
  <si>
    <t>Diborane(.1%) / Hydrogen</t>
  </si>
  <si>
    <t>172.19.10.41</t>
  </si>
  <si>
    <t>172.19.10.42</t>
  </si>
  <si>
    <t>GC5574</t>
  </si>
  <si>
    <t>D24159-001</t>
  </si>
  <si>
    <t>172.19.10.43</t>
  </si>
  <si>
    <t>172.19.10.44</t>
  </si>
  <si>
    <t>GC5336</t>
  </si>
  <si>
    <t>D24160-001</t>
  </si>
  <si>
    <t>172.19.10.45</t>
  </si>
  <si>
    <t>172.19.10.46</t>
  </si>
  <si>
    <t>GC57 247</t>
  </si>
  <si>
    <t>D24161-001</t>
  </si>
  <si>
    <t>172.19.10.47</t>
  </si>
  <si>
    <t>172.19.10.48</t>
  </si>
  <si>
    <t>GC5563</t>
  </si>
  <si>
    <t>_F9 8/10/23 upd. Need to update cert</t>
  </si>
  <si>
    <t>D24162-001</t>
  </si>
  <si>
    <t>172.19.10.49</t>
  </si>
  <si>
    <t>172.19.10.50</t>
  </si>
  <si>
    <t>GC5335</t>
  </si>
  <si>
    <t>D24164-001</t>
  </si>
  <si>
    <t>172.19.10.51</t>
  </si>
  <si>
    <t>172.19.10.52</t>
  </si>
  <si>
    <t>GC5342</t>
  </si>
  <si>
    <t>D24165-001</t>
  </si>
  <si>
    <t>172.19.10.53</t>
  </si>
  <si>
    <t>172.19.10.54</t>
  </si>
  <si>
    <t>GC5503</t>
  </si>
  <si>
    <t>D24166-001</t>
  </si>
  <si>
    <t>172.19.10.55</t>
  </si>
  <si>
    <t>172.19.10.56</t>
  </si>
  <si>
    <t>GC5341</t>
  </si>
  <si>
    <t>D24271-001</t>
  </si>
  <si>
    <t>172.19.10.57</t>
  </si>
  <si>
    <t>172.19.10.58</t>
  </si>
  <si>
    <t>GC5339</t>
  </si>
  <si>
    <t>D24305-001</t>
  </si>
  <si>
    <t>172.19.10.59</t>
  </si>
  <si>
    <t>172.19.10.60</t>
  </si>
  <si>
    <t>GC5340</t>
  </si>
  <si>
    <t>D24433-001</t>
  </si>
  <si>
    <t>172.19.10.246</t>
  </si>
  <si>
    <t>172.19.10.247</t>
  </si>
  <si>
    <t>GC9021</t>
  </si>
  <si>
    <t>D24434-001</t>
  </si>
  <si>
    <t>172.19.10.248</t>
  </si>
  <si>
    <t>172.19.10.249</t>
  </si>
  <si>
    <t>GC9022</t>
  </si>
  <si>
    <t>D24436-001</t>
  </si>
  <si>
    <t>172.19.10.250</t>
  </si>
  <si>
    <t>172.19.10.251</t>
  </si>
  <si>
    <t>GC5343</t>
  </si>
  <si>
    <t>D24522-001</t>
  </si>
  <si>
    <t>172.19.10.252</t>
  </si>
  <si>
    <t>172.19.10.253</t>
  </si>
  <si>
    <t>GC5594</t>
  </si>
  <si>
    <t>_F9 8/31/23 upd</t>
  </si>
  <si>
    <t>D24523-001</t>
  </si>
  <si>
    <t>172.19.10.254</t>
  </si>
  <si>
    <t>172.19.10.255</t>
  </si>
  <si>
    <t>GC5562</t>
  </si>
  <si>
    <t>D24562-001</t>
  </si>
  <si>
    <t>172.19.11.0</t>
  </si>
  <si>
    <t>172.19.11.1</t>
  </si>
  <si>
    <t>GC5338</t>
  </si>
  <si>
    <t>D24699-001</t>
  </si>
  <si>
    <t>172.19.11.2</t>
  </si>
  <si>
    <t>172.19.11.3</t>
  </si>
  <si>
    <t>GC5359</t>
  </si>
  <si>
    <t>_C5 5/19/23 upd</t>
  </si>
  <si>
    <t>D26931-001</t>
  </si>
  <si>
    <t>172.19.11.60</t>
  </si>
  <si>
    <t>172.19.11.61</t>
  </si>
  <si>
    <t>D27771-001</t>
  </si>
  <si>
    <t>172.19.11.62</t>
  </si>
  <si>
    <t>172.19.11.63</t>
  </si>
  <si>
    <t>_C5</t>
  </si>
  <si>
    <t>D27771-002</t>
  </si>
  <si>
    <r>
      <t>C</t>
    </r>
    <r>
      <rPr>
        <vertAlign val="subscript"/>
        <sz val="11"/>
        <color theme="1"/>
        <rFont val="Consolas"/>
        <family val="3"/>
      </rPr>
      <t>2</t>
    </r>
    <r>
      <rPr>
        <sz val="11"/>
        <color theme="1"/>
        <rFont val="Consolas"/>
        <family val="3"/>
      </rPr>
      <t>H</t>
    </r>
    <r>
      <rPr>
        <vertAlign val="subscript"/>
        <sz val="11"/>
        <color theme="1"/>
        <rFont val="Consolas"/>
        <family val="3"/>
      </rPr>
      <t>4</t>
    </r>
  </si>
  <si>
    <t>Ethylene</t>
  </si>
  <si>
    <t>172.19.11.64</t>
  </si>
  <si>
    <t>172.19.11.65</t>
  </si>
  <si>
    <t>GC5573</t>
  </si>
  <si>
    <t>D27771-003</t>
  </si>
  <si>
    <t>172.19.11.66</t>
  </si>
  <si>
    <t>172.19.11.67</t>
  </si>
  <si>
    <t>GC5353</t>
  </si>
  <si>
    <t>_C5 wip no power</t>
  </si>
  <si>
    <t>D27771-004</t>
  </si>
  <si>
    <t>172.19.11.68</t>
  </si>
  <si>
    <t>172.19.11.69</t>
  </si>
  <si>
    <t>GC5355</t>
  </si>
  <si>
    <t>D27771-005</t>
  </si>
  <si>
    <t>172.19.11.70</t>
  </si>
  <si>
    <t>172.19.11.71</t>
  </si>
  <si>
    <t>D27771-006</t>
  </si>
  <si>
    <t>172.19.11.72</t>
  </si>
  <si>
    <t>172.19.11.73</t>
  </si>
  <si>
    <t>GC5354</t>
  </si>
  <si>
    <t>_F9 wip no power</t>
  </si>
  <si>
    <t>D28420-001</t>
  </si>
  <si>
    <t>172.19.11.152</t>
  </si>
  <si>
    <t>172.19.11.153</t>
  </si>
  <si>
    <t>GC5592</t>
  </si>
  <si>
    <t>D28420-002</t>
  </si>
  <si>
    <t>172.19.11.154</t>
  </si>
  <si>
    <t>172.19.11.155</t>
  </si>
  <si>
    <t>GC5502</t>
  </si>
  <si>
    <t>D78892-001</t>
  </si>
  <si>
    <t>172.19.11.221</t>
  </si>
  <si>
    <t>172.19.11.222</t>
  </si>
  <si>
    <t>_C5. update cert</t>
  </si>
  <si>
    <t>D78892-002</t>
  </si>
  <si>
    <t>D78892-003</t>
  </si>
  <si>
    <r>
      <t>C</t>
    </r>
    <r>
      <rPr>
        <vertAlign val="subscript"/>
        <sz val="11"/>
        <color rgb="FF000000"/>
        <rFont val="Consolas"/>
      </rPr>
      <t>3</t>
    </r>
    <r>
      <rPr>
        <sz val="11"/>
        <color rgb="FF000000"/>
        <rFont val="Consolas"/>
      </rPr>
      <t>F</t>
    </r>
    <r>
      <rPr>
        <vertAlign val="subscript"/>
        <sz val="11"/>
        <color rgb="FF000000"/>
        <rFont val="Consolas"/>
      </rPr>
      <t>6</t>
    </r>
  </si>
  <si>
    <t>Hexafluoropropylene</t>
  </si>
  <si>
    <t>172.19.11.223</t>
  </si>
  <si>
    <t>172.19.11.224</t>
  </si>
  <si>
    <t>_F9 check put/get</t>
  </si>
  <si>
    <t>D78892-004</t>
  </si>
  <si>
    <t>172.19.11.225</t>
  </si>
  <si>
    <t>172.19.11.226</t>
  </si>
  <si>
    <t>D78892-005</t>
  </si>
  <si>
    <r>
      <t>C</t>
    </r>
    <r>
      <rPr>
        <vertAlign val="subscript"/>
        <sz val="11"/>
        <color rgb="FF000000"/>
        <rFont val="Consolas"/>
      </rPr>
      <t>4</t>
    </r>
    <r>
      <rPr>
        <sz val="11"/>
        <color rgb="FF000000"/>
        <rFont val="Consolas"/>
      </rPr>
      <t>F</t>
    </r>
    <r>
      <rPr>
        <vertAlign val="subscript"/>
        <sz val="11"/>
        <color rgb="FF000000"/>
        <rFont val="Consolas"/>
      </rPr>
      <t>6</t>
    </r>
  </si>
  <si>
    <t>172.19.11.227</t>
  </si>
  <si>
    <t>172.19.11.228</t>
  </si>
  <si>
    <t>_C5. Check put/get</t>
  </si>
  <si>
    <t>D78892-006</t>
  </si>
  <si>
    <t>172.19.11.229</t>
  </si>
  <si>
    <t>172.19.11.230</t>
  </si>
  <si>
    <t>D78892-007</t>
  </si>
  <si>
    <t>172.19.11.231</t>
  </si>
  <si>
    <t>172.19.11.232</t>
  </si>
  <si>
    <t>D78892-008</t>
  </si>
  <si>
    <t>172.19.11.233</t>
  </si>
  <si>
    <t>172.19.11.234</t>
  </si>
  <si>
    <t>D88660-001</t>
  </si>
  <si>
    <t>172.19.12.10</t>
  </si>
  <si>
    <t>172.19.12.11</t>
  </si>
  <si>
    <t>_OB</t>
  </si>
  <si>
    <t>D88661-001</t>
  </si>
  <si>
    <t>172.19.12.13</t>
  </si>
  <si>
    <t>172.19.12.14</t>
  </si>
  <si>
    <t>FITUP</t>
  </si>
  <si>
    <t>_F9 new ehg errors</t>
  </si>
  <si>
    <t>D88662-001</t>
  </si>
  <si>
    <t>172.19.12.15</t>
  </si>
  <si>
    <t>172.19.12.16</t>
  </si>
  <si>
    <t>_F9</t>
  </si>
  <si>
    <t>D88664-001</t>
  </si>
  <si>
    <t>172.19.12.17</t>
  </si>
  <si>
    <t>172.19.12.18</t>
  </si>
  <si>
    <t>D88665-001</t>
  </si>
  <si>
    <t>172.19.12.19</t>
  </si>
  <si>
    <t>172.19.12.20</t>
  </si>
  <si>
    <t>DFS 1-AXDPO250-HF-HEAT</t>
  </si>
  <si>
    <t>D88667-001</t>
  </si>
  <si>
    <t>172.19.12.21</t>
  </si>
  <si>
    <t>172.19.12.22</t>
  </si>
  <si>
    <t>TEST</t>
  </si>
  <si>
    <t>D88668-001</t>
  </si>
  <si>
    <t>172.19.12.23</t>
  </si>
  <si>
    <t>172.19.12.24</t>
  </si>
  <si>
    <t>D88785-001</t>
  </si>
  <si>
    <t>172.19.12.38</t>
  </si>
  <si>
    <t>172.19.12.39</t>
  </si>
  <si>
    <t>D88786-001</t>
  </si>
  <si>
    <t>172.19.12.25</t>
  </si>
  <si>
    <t>172.19.12.26</t>
  </si>
  <si>
    <t>WIP</t>
  </si>
  <si>
    <t>D88787-001</t>
  </si>
  <si>
    <t>CH2CL2</t>
  </si>
  <si>
    <t>Dichloromethaneide</t>
  </si>
  <si>
    <t>172.19.12.40</t>
  </si>
  <si>
    <t>172.19.12.41</t>
  </si>
  <si>
    <t>D88942-001</t>
  </si>
  <si>
    <t>172.19.12.42</t>
  </si>
  <si>
    <t>172.19.12.43</t>
  </si>
  <si>
    <t>D89564-001</t>
  </si>
  <si>
    <t>172.19.12.205</t>
  </si>
  <si>
    <t>172.19.12.206</t>
  </si>
  <si>
    <t>D89564-002</t>
  </si>
  <si>
    <t>172.19.12.207</t>
  </si>
  <si>
    <t>172.19.12.208</t>
  </si>
  <si>
    <t>D89564-003</t>
  </si>
  <si>
    <t>172.19.12.209</t>
  </si>
  <si>
    <t>172.19.12.210</t>
  </si>
  <si>
    <t>D89564-004</t>
  </si>
  <si>
    <t>172.19.12.211</t>
  </si>
  <si>
    <t>172.19.12.212</t>
  </si>
  <si>
    <t>D89564-005</t>
  </si>
  <si>
    <t>NO PO</t>
  </si>
  <si>
    <t>D89564-007</t>
  </si>
  <si>
    <t>172.19.12.213</t>
  </si>
  <si>
    <t>172.19.12.214</t>
  </si>
  <si>
    <t>D89564-008</t>
  </si>
  <si>
    <t>172.19.12.215</t>
  </si>
  <si>
    <t>172.19.12.216</t>
  </si>
  <si>
    <t>D89564-009</t>
  </si>
  <si>
    <t>172.19.12.217</t>
  </si>
  <si>
    <t>172.19.12.218</t>
  </si>
  <si>
    <t>D89564-010</t>
  </si>
  <si>
    <t>172.19.12.219</t>
  </si>
  <si>
    <t>172.19.12.220</t>
  </si>
  <si>
    <t>D89564-011</t>
  </si>
  <si>
    <t>172.19.12.221</t>
  </si>
  <si>
    <t>172.19.12.222</t>
  </si>
  <si>
    <t>D89564-012</t>
  </si>
  <si>
    <r>
      <t>C</t>
    </r>
    <r>
      <rPr>
        <vertAlign val="subscript"/>
        <sz val="11"/>
        <color rgb="FF000000"/>
        <rFont val="Consolas"/>
        <family val="3"/>
      </rPr>
      <t>2</t>
    </r>
    <r>
      <rPr>
        <sz val="11"/>
        <color rgb="FF000000"/>
        <rFont val="Consolas"/>
        <family val="3"/>
      </rPr>
      <t>H</t>
    </r>
    <r>
      <rPr>
        <vertAlign val="subscript"/>
        <sz val="11"/>
        <color rgb="FF000000"/>
        <rFont val="Consolas"/>
        <family val="3"/>
      </rPr>
      <t>4</t>
    </r>
    <r>
      <rPr>
        <vertAlign val="subscript"/>
        <sz val="11"/>
        <color rgb="FF000000"/>
        <rFont val="Consolas"/>
      </rPr>
      <t xml:space="preserve"> </t>
    </r>
    <r>
      <rPr>
        <sz val="11"/>
        <color rgb="FF000000"/>
        <rFont val="Consolas"/>
        <family val="3"/>
      </rPr>
      <t>3</t>
    </r>
    <r>
      <rPr>
        <sz val="11"/>
        <color rgb="FF000000"/>
        <rFont val="Consolas"/>
      </rPr>
      <t>0%/He</t>
    </r>
  </si>
  <si>
    <t>Ethylene(30%) / Helium</t>
  </si>
  <si>
    <t>172.19.12.223</t>
  </si>
  <si>
    <t>172.19.12.224</t>
  </si>
  <si>
    <t>D89564-013</t>
  </si>
  <si>
    <t>172.19.12.225</t>
  </si>
  <si>
    <t>172.19.12.226</t>
  </si>
  <si>
    <t>D89564-014</t>
  </si>
  <si>
    <t>D89564-015</t>
  </si>
  <si>
    <t>HCL</t>
  </si>
  <si>
    <t>D90258-001</t>
  </si>
  <si>
    <t>172.19.12.227</t>
  </si>
  <si>
    <t>172.19.12.228</t>
  </si>
  <si>
    <t>D90259-001</t>
  </si>
  <si>
    <t>172.19.12.229</t>
  </si>
  <si>
    <t>172.19.12.230</t>
  </si>
  <si>
    <t>D90750-001</t>
  </si>
  <si>
    <t>172.19.12.231</t>
  </si>
  <si>
    <t>172.19.12.232</t>
  </si>
  <si>
    <t>D90751-001</t>
  </si>
  <si>
    <t>172.19.12.233</t>
  </si>
  <si>
    <t>172.19.12.234</t>
  </si>
  <si>
    <t>D91021-001</t>
  </si>
  <si>
    <t>172.19.12.235</t>
  </si>
  <si>
    <t>172.19.12.236</t>
  </si>
  <si>
    <t>D91022-001</t>
  </si>
  <si>
    <t>172.19.12.237</t>
  </si>
  <si>
    <t>172.19.12.238</t>
  </si>
  <si>
    <t>D91023-001</t>
  </si>
  <si>
    <t>172.19.12.239</t>
  </si>
  <si>
    <t>172.19.12.240</t>
  </si>
  <si>
    <t>D91024-001</t>
  </si>
  <si>
    <t>172.19.12.241</t>
  </si>
  <si>
    <t>172.19.12.242</t>
  </si>
  <si>
    <t>D91025-001</t>
  </si>
  <si>
    <t>172.19.12.243</t>
  </si>
  <si>
    <t>172.19.12.244</t>
  </si>
  <si>
    <t>D91026-001</t>
  </si>
  <si>
    <t>172.19.12.245</t>
  </si>
  <si>
    <t>172.19.12.246</t>
  </si>
  <si>
    <t>D17279</t>
  </si>
  <si>
    <t>2NTE</t>
  </si>
  <si>
    <t>D17279-001</t>
  </si>
  <si>
    <t>172.19.9.142</t>
  </si>
  <si>
    <t>172.19.9.143</t>
  </si>
  <si>
    <t>LX574102</t>
  </si>
  <si>
    <t>LVMB</t>
  </si>
  <si>
    <t>V16.0.3.0</t>
  </si>
  <si>
    <t>V16.0.6.2</t>
  </si>
  <si>
    <t>D19498</t>
  </si>
  <si>
    <t>D19498-001</t>
  </si>
  <si>
    <t>172.19.9.144</t>
  </si>
  <si>
    <t>172.19.9.145</t>
  </si>
  <si>
    <t>LX574104</t>
  </si>
  <si>
    <t>D22691</t>
  </si>
  <si>
    <t>172.19.10.10</t>
  </si>
  <si>
    <t>172.19.10.11</t>
  </si>
  <si>
    <t>LX574103</t>
  </si>
  <si>
    <t>V16.0.5.2</t>
  </si>
  <si>
    <t>UPD 2/11/22</t>
  </si>
  <si>
    <t>D22692</t>
  </si>
  <si>
    <t>172.19.10.12</t>
  </si>
  <si>
    <t>172.19.10.13</t>
  </si>
  <si>
    <t>LX501103</t>
  </si>
  <si>
    <t>D21706-001</t>
  </si>
  <si>
    <t>TOPAZ</t>
  </si>
  <si>
    <t>D21706</t>
  </si>
  <si>
    <t>172.19.10.19</t>
  </si>
  <si>
    <t>172.19.10.20</t>
  </si>
  <si>
    <t>LX573301</t>
  </si>
  <si>
    <t>VAPVMB</t>
  </si>
  <si>
    <t>V17.0.5.1</t>
  </si>
  <si>
    <t>V17.0.6.1</t>
  </si>
  <si>
    <t>_10</t>
  </si>
  <si>
    <t>D24163-001</t>
  </si>
  <si>
    <t>172.19.10.61</t>
  </si>
  <si>
    <t>172.19.10.62</t>
  </si>
  <si>
    <t>LX500601/J7</t>
  </si>
  <si>
    <t>D24700-001</t>
  </si>
  <si>
    <t>172.19.10.196</t>
  </si>
  <si>
    <t>172.19.10.197</t>
  </si>
  <si>
    <t>LX573302</t>
  </si>
  <si>
    <t>V16.0.6.1</t>
  </si>
  <si>
    <t>D28402-001</t>
  </si>
  <si>
    <t>172.19.11.217</t>
  </si>
  <si>
    <t>172.19.11.218</t>
  </si>
  <si>
    <t>D25582-001</t>
  </si>
  <si>
    <t>172.19.10.198</t>
  </si>
  <si>
    <t>172.19.10.199</t>
  </si>
  <si>
    <t>LX577301 K43</t>
  </si>
  <si>
    <t>V17.0.6.3</t>
  </si>
  <si>
    <t>_5 11/27/23 upd</t>
  </si>
  <si>
    <t>D25859-001</t>
  </si>
  <si>
    <t>172.19.11.150</t>
  </si>
  <si>
    <t>172.19.11.151</t>
  </si>
  <si>
    <t>LX575501</t>
  </si>
  <si>
    <t>V17.0.5.2</t>
  </si>
  <si>
    <t>_5</t>
  </si>
  <si>
    <t>D28403-001</t>
  </si>
  <si>
    <t>172.19.11.219</t>
  </si>
  <si>
    <t>172.19.11.220</t>
  </si>
  <si>
    <t>LIQUID</t>
  </si>
  <si>
    <t>HMI HOSTNAME</t>
  </si>
  <si>
    <t>D24279-001</t>
  </si>
  <si>
    <t>172.19.11.238</t>
  </si>
  <si>
    <t>172.19.11.239</t>
  </si>
  <si>
    <t>LDC</t>
  </si>
  <si>
    <t>LOADED</t>
  </si>
  <si>
    <t>05112023 14:45 | AJB: D number branch created and loaded into system.</t>
  </si>
  <si>
    <t>D24279-002</t>
  </si>
  <si>
    <t>TCS</t>
  </si>
  <si>
    <t>172.19.11.240</t>
  </si>
  <si>
    <t>172.19.11.241</t>
  </si>
  <si>
    <t>D24279-003</t>
  </si>
  <si>
    <t>172.19.11.242</t>
  </si>
  <si>
    <t>172.19.11.243</t>
  </si>
  <si>
    <t>06162023 15:11 | AJB: Branch created and system loaded with most recent DEV</t>
  </si>
  <si>
    <t>D24279-004</t>
  </si>
  <si>
    <t>172.19.11.244</t>
  </si>
  <si>
    <t>172.19.11.245</t>
  </si>
  <si>
    <t>06162023 15:40 | AJB: Branch created and system loaded with most recent DEV</t>
  </si>
  <si>
    <t>D26332-001</t>
  </si>
  <si>
    <t>172.19.11.246</t>
  </si>
  <si>
    <t>172.19.11.247</t>
  </si>
  <si>
    <t xml:space="preserve"> 4/25/2023</t>
  </si>
  <si>
    <t>D26332-002</t>
  </si>
  <si>
    <t>172.19.11.248</t>
  </si>
  <si>
    <t>172.19.11.249</t>
  </si>
  <si>
    <t>D78603-001</t>
  </si>
  <si>
    <t>172.19.12.0</t>
  </si>
  <si>
    <t>172.19.12.1</t>
  </si>
  <si>
    <t>D88784-001</t>
  </si>
  <si>
    <t>TiCl4</t>
  </si>
  <si>
    <t>172.19.12.8</t>
  </si>
  <si>
    <t>172.19.12.9</t>
  </si>
  <si>
    <t>D89564-006</t>
  </si>
  <si>
    <t>Si-C</t>
  </si>
  <si>
    <t>172.19.12.193</t>
  </si>
  <si>
    <t>172.19.12.194</t>
  </si>
  <si>
    <t>D90011-001</t>
  </si>
  <si>
    <t>P41</t>
  </si>
  <si>
    <t>172.19.12.195</t>
  </si>
  <si>
    <t>172.19.12.196</t>
  </si>
  <si>
    <t>D90012-001</t>
  </si>
  <si>
    <t>2NTe</t>
  </si>
  <si>
    <t>172.19.12.197</t>
  </si>
  <si>
    <t>172.19.12.198</t>
  </si>
  <si>
    <t>D90257-001</t>
  </si>
  <si>
    <t>SELATINE</t>
  </si>
  <si>
    <t>172.19.12.199</t>
  </si>
  <si>
    <t>172.19.12.200</t>
  </si>
  <si>
    <t>D90622-001</t>
  </si>
  <si>
    <t>TMSDMA</t>
  </si>
  <si>
    <t>172.19.12.201</t>
  </si>
  <si>
    <t>172.19.12.202</t>
  </si>
  <si>
    <t>D90663-001</t>
  </si>
  <si>
    <t>RENA</t>
  </si>
  <si>
    <t>172.19.12.203</t>
  </si>
  <si>
    <t>172.19.12.204</t>
  </si>
  <si>
    <t>D91027-001</t>
  </si>
  <si>
    <t>ENKI LDS04</t>
  </si>
  <si>
    <t>GP</t>
  </si>
  <si>
    <t>D19860-001</t>
  </si>
  <si>
    <r>
      <t>CLF</t>
    </r>
    <r>
      <rPr>
        <vertAlign val="subscript"/>
        <sz val="11"/>
        <color theme="1"/>
        <rFont val="Consolas"/>
        <family val="3"/>
      </rPr>
      <t>3</t>
    </r>
  </si>
  <si>
    <t>172.19.0.162</t>
  </si>
  <si>
    <t>172.19.0.163</t>
  </si>
  <si>
    <t>AcvFLX</t>
  </si>
  <si>
    <t>V16.0.4.0</t>
  </si>
  <si>
    <t>D19860-002</t>
  </si>
  <si>
    <t>172.19.9.161</t>
  </si>
  <si>
    <t>172.19.9.162</t>
  </si>
  <si>
    <t>upd 12/30/22</t>
  </si>
  <si>
    <t>D19860-003</t>
  </si>
  <si>
    <t>172.19.9.163</t>
  </si>
  <si>
    <t>172.19.9.164</t>
  </si>
  <si>
    <t>upd 12/29/22</t>
  </si>
  <si>
    <t>D19860-004</t>
  </si>
  <si>
    <t>172.19.9.165</t>
  </si>
  <si>
    <t>172.19.9.166</t>
  </si>
  <si>
    <t>upd gasname 12/30/22.</t>
  </si>
  <si>
    <t>D19860-005</t>
  </si>
  <si>
    <t>172.19.9.167</t>
  </si>
  <si>
    <t>172.19.9.168</t>
  </si>
  <si>
    <t>D19860-006</t>
  </si>
  <si>
    <t>172.19.9.169</t>
  </si>
  <si>
    <t>172.19.9.170</t>
  </si>
  <si>
    <t>D19860-007</t>
  </si>
  <si>
    <t>172.19.9.171</t>
  </si>
  <si>
    <t>172.19.9.172</t>
  </si>
  <si>
    <t>D19860-008</t>
  </si>
  <si>
    <t>172.19.9.173</t>
  </si>
  <si>
    <t>172.19.9.174</t>
  </si>
  <si>
    <t>D19860-009</t>
  </si>
  <si>
    <t>172.19.9.175</t>
  </si>
  <si>
    <t>172.19.9.176</t>
  </si>
  <si>
    <t>D19860-010</t>
  </si>
  <si>
    <t>172.19.9.177</t>
  </si>
  <si>
    <t>172.19.9.178</t>
  </si>
  <si>
    <t>D19860-011</t>
  </si>
  <si>
    <t>HE</t>
  </si>
  <si>
    <t>B51 Inert</t>
  </si>
  <si>
    <t>172.19.9.184</t>
  </si>
  <si>
    <t>172.19.9.185</t>
  </si>
  <si>
    <t>upd 12/21/22</t>
  </si>
  <si>
    <t>D19860-012</t>
  </si>
  <si>
    <t>172.19.9.187</t>
  </si>
  <si>
    <t>172.19.9.188</t>
  </si>
  <si>
    <t>D23109-001</t>
  </si>
  <si>
    <t>172.19.10.63</t>
  </si>
  <si>
    <t>172.19.10.64</t>
  </si>
  <si>
    <t>V16.0.5.1</t>
  </si>
  <si>
    <t>D23109-002</t>
  </si>
  <si>
    <t>172.19.10.65</t>
  </si>
  <si>
    <t>172.19.10.66</t>
  </si>
  <si>
    <t>D23109-003</t>
  </si>
  <si>
    <t>172.19.10.67</t>
  </si>
  <si>
    <t>172.19.10.68</t>
  </si>
  <si>
    <t>D23109-004</t>
  </si>
  <si>
    <t>172.19.10.69</t>
  </si>
  <si>
    <t>172.19.10.70</t>
  </si>
  <si>
    <t>D23109-005</t>
  </si>
  <si>
    <t>172.19.10.71</t>
  </si>
  <si>
    <t>172.19.10.72</t>
  </si>
  <si>
    <t>D23109-006</t>
  </si>
  <si>
    <t>172.19.10.73</t>
  </si>
  <si>
    <t>172.19.10.74</t>
  </si>
  <si>
    <t>D23109-007</t>
  </si>
  <si>
    <t>172.19.10.75</t>
  </si>
  <si>
    <t>172.19.10.76</t>
  </si>
  <si>
    <t>D23109-008</t>
  </si>
  <si>
    <t>172.19.10.77</t>
  </si>
  <si>
    <t>172.19.10.78</t>
  </si>
  <si>
    <t>D23109-009</t>
  </si>
  <si>
    <t>172.19.10.79</t>
  </si>
  <si>
    <t>172.19.10.80</t>
  </si>
  <si>
    <t>D23109-010</t>
  </si>
  <si>
    <t>172.19.10.81</t>
  </si>
  <si>
    <t>172.19.10.82</t>
  </si>
  <si>
    <t>D23109-011</t>
  </si>
  <si>
    <t>172.19.10.83</t>
  </si>
  <si>
    <t>172.19.10.84</t>
  </si>
  <si>
    <t>D23109-012</t>
  </si>
  <si>
    <t>172.19.10.85</t>
  </si>
  <si>
    <t>172.19.10.86</t>
  </si>
  <si>
    <t>D23109-013</t>
  </si>
  <si>
    <t>BCL3/N2</t>
  </si>
  <si>
    <t>172.19.10.87</t>
  </si>
  <si>
    <t>172.19.10.88</t>
  </si>
  <si>
    <t>D23109-014</t>
  </si>
  <si>
    <t>172.19.10.89</t>
  </si>
  <si>
    <t>172.19.10.90</t>
  </si>
  <si>
    <t>GP57 404</t>
  </si>
  <si>
    <t>D23109-015</t>
  </si>
  <si>
    <t>172.19.10.91</t>
  </si>
  <si>
    <t>172.19.10.92</t>
  </si>
  <si>
    <t>upd gasname 12/30/22</t>
  </si>
  <si>
    <t>D23109-016</t>
  </si>
  <si>
    <t>172.19.10.93</t>
  </si>
  <si>
    <t>172.19.10.94</t>
  </si>
  <si>
    <t>D23109-017</t>
  </si>
  <si>
    <t>172.19.10.95</t>
  </si>
  <si>
    <t>172.19.10.96</t>
  </si>
  <si>
    <t>D23109-018</t>
  </si>
  <si>
    <t>172.19.10.97</t>
  </si>
  <si>
    <t>172.19.10.98</t>
  </si>
  <si>
    <t>GC4509</t>
  </si>
  <si>
    <t>D23109-019</t>
  </si>
  <si>
    <t>172.19.10.99</t>
  </si>
  <si>
    <t>172.19.10.100</t>
  </si>
  <si>
    <t>upd gasname 12/30/22. bad rear ethernet port</t>
  </si>
  <si>
    <t>D23109-020</t>
  </si>
  <si>
    <t>172.19.10.101</t>
  </si>
  <si>
    <t>172.19.10.102</t>
  </si>
  <si>
    <t>D23109-021</t>
  </si>
  <si>
    <t>172.19.10.103</t>
  </si>
  <si>
    <t>172.19.10.104</t>
  </si>
  <si>
    <t>D23109-022</t>
  </si>
  <si>
    <t>172.19.10.105</t>
  </si>
  <si>
    <t>172.19.10.106</t>
  </si>
  <si>
    <t>D23109-023</t>
  </si>
  <si>
    <t>172.19.10.107</t>
  </si>
  <si>
    <t>172.19.10.108</t>
  </si>
  <si>
    <t>D23109-024</t>
  </si>
  <si>
    <t>172.19.10.109</t>
  </si>
  <si>
    <t>172.19.10.110</t>
  </si>
  <si>
    <t>D23109-025</t>
  </si>
  <si>
    <t>172.19.10.111</t>
  </si>
  <si>
    <t>172.19.10.112</t>
  </si>
  <si>
    <t>D23109-026</t>
  </si>
  <si>
    <t>172.19.10.113</t>
  </si>
  <si>
    <t>172.19.10.114</t>
  </si>
  <si>
    <t>D23109-027</t>
  </si>
  <si>
    <t>172.19.10.115</t>
  </si>
  <si>
    <t>172.19.10.116</t>
  </si>
  <si>
    <t>D23109-028</t>
  </si>
  <si>
    <t>172.19.10.117</t>
  </si>
  <si>
    <t>172.19.10.118</t>
  </si>
  <si>
    <t>D23109-029</t>
  </si>
  <si>
    <t>172.19.10.119</t>
  </si>
  <si>
    <t>172.19.10.120</t>
  </si>
  <si>
    <t>D23109-030</t>
  </si>
  <si>
    <t>172.19.10.121</t>
  </si>
  <si>
    <t>172.19.10.122</t>
  </si>
  <si>
    <t>D23109-031</t>
  </si>
  <si>
    <t>172.19.10.123</t>
  </si>
  <si>
    <t>172.19.10.124</t>
  </si>
  <si>
    <t>D23109-032</t>
  </si>
  <si>
    <t>172.19.10.125</t>
  </si>
  <si>
    <t>172.19.10.126</t>
  </si>
  <si>
    <t>D23109-033</t>
  </si>
  <si>
    <t>172.19.10.127</t>
  </si>
  <si>
    <t>172.19.10.128</t>
  </si>
  <si>
    <t>D23109-034</t>
  </si>
  <si>
    <t>172.19.10.129</t>
  </si>
  <si>
    <t>172.19.10.130</t>
  </si>
  <si>
    <t>D23109-035</t>
  </si>
  <si>
    <t>172.19.10.131</t>
  </si>
  <si>
    <t>172.19.10.132</t>
  </si>
  <si>
    <t>D23109-036</t>
  </si>
  <si>
    <t>172.19.10.133</t>
  </si>
  <si>
    <t>172.19.10.134</t>
  </si>
  <si>
    <t>D23109-037</t>
  </si>
  <si>
    <t>172.19.10.135</t>
  </si>
  <si>
    <t>172.19.10.136</t>
  </si>
  <si>
    <t>D23109-038</t>
  </si>
  <si>
    <t>172.19.10.137</t>
  </si>
  <si>
    <t>172.19.10.138</t>
  </si>
  <si>
    <t>D23109-039</t>
  </si>
  <si>
    <t>172.19.10.139</t>
  </si>
  <si>
    <t>172.19.10.140</t>
  </si>
  <si>
    <t>D23109-040</t>
  </si>
  <si>
    <t>172.19.10.141</t>
  </si>
  <si>
    <t>172.19.10.142</t>
  </si>
  <si>
    <t>D23109-041</t>
  </si>
  <si>
    <t>172.19.10.143</t>
  </si>
  <si>
    <t>172.19.10.144</t>
  </si>
  <si>
    <t>D23109-042</t>
  </si>
  <si>
    <t>172.19.10.145</t>
  </si>
  <si>
    <t>172.19.10.146</t>
  </si>
  <si>
    <t>D23109-043</t>
  </si>
  <si>
    <t>172.19.10.147</t>
  </si>
  <si>
    <t>172.19.10.148</t>
  </si>
  <si>
    <t>D23109-044</t>
  </si>
  <si>
    <t>172.19.10.149</t>
  </si>
  <si>
    <t>172.19.10.150</t>
  </si>
  <si>
    <t>D23109-045</t>
  </si>
  <si>
    <t>172.19.10.151</t>
  </si>
  <si>
    <t>172.19.10.152</t>
  </si>
  <si>
    <t>D23109-046</t>
  </si>
  <si>
    <t>172.19.10.153</t>
  </si>
  <si>
    <t>172.19.10.154</t>
  </si>
  <si>
    <t>D23109-047</t>
  </si>
  <si>
    <t>172.19.10.155</t>
  </si>
  <si>
    <t>172.19.10.156</t>
  </si>
  <si>
    <t>D23109-048</t>
  </si>
  <si>
    <t>172.19.10.157</t>
  </si>
  <si>
    <t>172.19.10.158</t>
  </si>
  <si>
    <t>D23109-049</t>
  </si>
  <si>
    <t>172.19.10.159</t>
  </si>
  <si>
    <t>172.19.10.160</t>
  </si>
  <si>
    <t>D23109-050</t>
  </si>
  <si>
    <t>172.19.10.161</t>
  </si>
  <si>
    <t>172.19.10.162</t>
  </si>
  <si>
    <t>D23109-051</t>
  </si>
  <si>
    <t>172.19.10.163</t>
  </si>
  <si>
    <t>172.19.10.164</t>
  </si>
  <si>
    <t>D25007-001</t>
  </si>
  <si>
    <t>D86127-001</t>
  </si>
  <si>
    <t>172.19.11.110</t>
  </si>
  <si>
    <t>172.19.11.111</t>
  </si>
  <si>
    <t>D86127-002</t>
  </si>
  <si>
    <t>172.19.11.112</t>
  </si>
  <si>
    <t>172.19.11.113</t>
  </si>
  <si>
    <t>D86127-003</t>
  </si>
  <si>
    <t>172.19.11.114</t>
  </si>
  <si>
    <t>172.19.11.115</t>
  </si>
  <si>
    <t>D86127-004</t>
  </si>
  <si>
    <t>172.19.11.116</t>
  </si>
  <si>
    <t>172.19.11.117</t>
  </si>
  <si>
    <t>D86127-005</t>
  </si>
  <si>
    <t>172.19.11.118</t>
  </si>
  <si>
    <t>172.19.11.119</t>
  </si>
  <si>
    <t>D86127-006</t>
  </si>
  <si>
    <t>172.19.11.120</t>
  </si>
  <si>
    <t>172.19.11.121</t>
  </si>
  <si>
    <t>D86127-007</t>
  </si>
  <si>
    <t>172.19.11.122</t>
  </si>
  <si>
    <t>172.19.11.123</t>
  </si>
  <si>
    <t>D86127-008</t>
  </si>
  <si>
    <t>172.19.11.124</t>
  </si>
  <si>
    <t>172.19.11.125</t>
  </si>
  <si>
    <t>D86127-009</t>
  </si>
  <si>
    <t>172.19.11.126</t>
  </si>
  <si>
    <t>172.19.11.127</t>
  </si>
  <si>
    <t>D86127-010</t>
  </si>
  <si>
    <t>172.19.11.128</t>
  </si>
  <si>
    <t>172.19.11.129</t>
  </si>
  <si>
    <t>D86127-011</t>
  </si>
  <si>
    <t>172.19.11.130</t>
  </si>
  <si>
    <t>172.19.11.131</t>
  </si>
  <si>
    <t>D86127-012</t>
  </si>
  <si>
    <t>172.19.11.132</t>
  </si>
  <si>
    <t>172.19.11.133</t>
  </si>
  <si>
    <t>D86127-013</t>
  </si>
  <si>
    <t>172.19.11.134</t>
  </si>
  <si>
    <t>172.19.11.135</t>
  </si>
  <si>
    <t>D86127-014</t>
  </si>
  <si>
    <t>172.19.11.136</t>
  </si>
  <si>
    <t>172.19.11.137</t>
  </si>
  <si>
    <t>D86127-015</t>
  </si>
  <si>
    <t>172.19.11.138</t>
  </si>
  <si>
    <t>172.19.11.139</t>
  </si>
  <si>
    <t>D86127-016</t>
  </si>
  <si>
    <t>172.19.11.140</t>
  </si>
  <si>
    <t>172.19.11.141</t>
  </si>
  <si>
    <t>D86127-017</t>
  </si>
  <si>
    <t>172.19.11.142</t>
  </si>
  <si>
    <t>172.19.11.143</t>
  </si>
  <si>
    <t>D86127-018</t>
  </si>
  <si>
    <t>172.19.11.144</t>
  </si>
  <si>
    <t>172.19.11.145</t>
  </si>
  <si>
    <t>D86127-019</t>
  </si>
  <si>
    <t>172.19.11.146</t>
  </si>
  <si>
    <t>172.19.11.147</t>
  </si>
  <si>
    <t>D86127-020</t>
  </si>
  <si>
    <t>172.19.11.148</t>
  </si>
  <si>
    <t>172.19.11.149</t>
  </si>
  <si>
    <t>D87348-001</t>
  </si>
  <si>
    <t>172.19.12.44</t>
  </si>
  <si>
    <t>172.19.12.45</t>
  </si>
  <si>
    <t>Loaded</t>
  </si>
  <si>
    <t>D87348-002</t>
  </si>
  <si>
    <t>172.19.12.46</t>
  </si>
  <si>
    <t>172.19.12.47</t>
  </si>
  <si>
    <t>D87348-003</t>
  </si>
  <si>
    <t>172.19.12.48</t>
  </si>
  <si>
    <t>172.19.12.49</t>
  </si>
  <si>
    <t>KO</t>
  </si>
  <si>
    <t>D87348-004</t>
  </si>
  <si>
    <t>172.19.12.50</t>
  </si>
  <si>
    <t>172.19.12.51</t>
  </si>
  <si>
    <t>D87348-005</t>
  </si>
  <si>
    <t>172.19.12.52</t>
  </si>
  <si>
    <t>172.19.12.53</t>
  </si>
  <si>
    <t>D87348-006</t>
  </si>
  <si>
    <t>172.19.12.54</t>
  </si>
  <si>
    <t>172.19.12.55</t>
  </si>
  <si>
    <t>D87348-007</t>
  </si>
  <si>
    <t>172.19.12.56</t>
  </si>
  <si>
    <t>172.19.12.57</t>
  </si>
  <si>
    <t>D87348-008</t>
  </si>
  <si>
    <t>172.19.12.58</t>
  </si>
  <si>
    <t>172.19.12.59</t>
  </si>
  <si>
    <t>D87348-009</t>
  </si>
  <si>
    <t>172.19.12.60</t>
  </si>
  <si>
    <t>172.19.12.61</t>
  </si>
  <si>
    <t>D87348-010</t>
  </si>
  <si>
    <t>172.19.12.62</t>
  </si>
  <si>
    <t>172.19.12.63</t>
  </si>
  <si>
    <t>D87348-011</t>
  </si>
  <si>
    <t>172.19.12.64</t>
  </si>
  <si>
    <t>172.19.12.65</t>
  </si>
  <si>
    <t>D87348-012</t>
  </si>
  <si>
    <t>172.19.12.66</t>
  </si>
  <si>
    <t>172.19.12.67</t>
  </si>
  <si>
    <t>D87348-013</t>
  </si>
  <si>
    <t>172.19.12.68</t>
  </si>
  <si>
    <t>172.19.12.69</t>
  </si>
  <si>
    <t>D87348-014</t>
  </si>
  <si>
    <t>172.19.12.70</t>
  </si>
  <si>
    <t>172.19.12.71</t>
  </si>
  <si>
    <t>D87348-015</t>
  </si>
  <si>
    <t>172.19.12.72</t>
  </si>
  <si>
    <t>172.19.12.73</t>
  </si>
  <si>
    <t>D87348-016</t>
  </si>
  <si>
    <t>172.19.12.74</t>
  </si>
  <si>
    <t>172.19.12.75</t>
  </si>
  <si>
    <t>D87348-017</t>
  </si>
  <si>
    <t>172.19.12.76</t>
  </si>
  <si>
    <t>172.19.12.77</t>
  </si>
  <si>
    <t>D87348-018</t>
  </si>
  <si>
    <t>172.19.12.78</t>
  </si>
  <si>
    <t>172.19.12.79</t>
  </si>
  <si>
    <t>D87348-019</t>
  </si>
  <si>
    <t>172.19.12.80</t>
  </si>
  <si>
    <t>172.19.12.81</t>
  </si>
  <si>
    <t>D87348-020</t>
  </si>
  <si>
    <t>172.19.12.82</t>
  </si>
  <si>
    <t>172.19.12.83</t>
  </si>
  <si>
    <t>D87348-021</t>
  </si>
  <si>
    <t>172.19.12.84</t>
  </si>
  <si>
    <t>172.19.12.85</t>
  </si>
  <si>
    <t>D87348-022</t>
  </si>
  <si>
    <t>172.19.12.86</t>
  </si>
  <si>
    <t>172.19.12.87</t>
  </si>
  <si>
    <t>D87348-023</t>
  </si>
  <si>
    <t>172.19.12.88</t>
  </si>
  <si>
    <t>172.19.12.89</t>
  </si>
  <si>
    <t>D87348-024</t>
  </si>
  <si>
    <t>172.19.12.90</t>
  </si>
  <si>
    <t>172.19.12.91</t>
  </si>
  <si>
    <t>D87348-025</t>
  </si>
  <si>
    <t>172.19.12.92</t>
  </si>
  <si>
    <t>172.19.12.93</t>
  </si>
  <si>
    <t>D87348-026</t>
  </si>
  <si>
    <t>172.19.12.94</t>
  </si>
  <si>
    <t>172.19.12.95</t>
  </si>
  <si>
    <t>D87348-027</t>
  </si>
  <si>
    <t>172.19.12.96</t>
  </si>
  <si>
    <t>172.19.12.97</t>
  </si>
  <si>
    <t>D87348-028</t>
  </si>
  <si>
    <t>172.19.12.98</t>
  </si>
  <si>
    <t>172.19.12.99</t>
  </si>
  <si>
    <t>D87348-029</t>
  </si>
  <si>
    <t>172.19.12.100</t>
  </si>
  <si>
    <t>172.19.12.101</t>
  </si>
  <si>
    <t>D87348-030</t>
  </si>
  <si>
    <t>172.19.12.102</t>
  </si>
  <si>
    <t>172.19.12.103</t>
  </si>
  <si>
    <t>D87348-031</t>
  </si>
  <si>
    <t>172.19.12.104</t>
  </si>
  <si>
    <t>172.19.12.105</t>
  </si>
  <si>
    <t>D87348-032</t>
  </si>
  <si>
    <t>172.19.12.106</t>
  </si>
  <si>
    <t>172.19.12.107</t>
  </si>
  <si>
    <t>D87348-033</t>
  </si>
  <si>
    <t>172.19.12.108</t>
  </si>
  <si>
    <t>172.19.12.109</t>
  </si>
  <si>
    <t>D87348-034</t>
  </si>
  <si>
    <t>172.19.12.110</t>
  </si>
  <si>
    <t>172.19.12.111</t>
  </si>
  <si>
    <t>D87348-035</t>
  </si>
  <si>
    <t>172.19.12.112</t>
  </si>
  <si>
    <t>172.19.12.113</t>
  </si>
  <si>
    <t>D87348-036</t>
  </si>
  <si>
    <t>172.19.12.114</t>
  </si>
  <si>
    <t>172.19.12.115</t>
  </si>
  <si>
    <t>D87348-037</t>
  </si>
  <si>
    <t>172.19.12.116</t>
  </si>
  <si>
    <t>172.19.12.117</t>
  </si>
  <si>
    <t>D87348-038</t>
  </si>
  <si>
    <t>172.19.12.118</t>
  </si>
  <si>
    <t>172.19.12.119</t>
  </si>
  <si>
    <t>D87348-039</t>
  </si>
  <si>
    <t>172.19.12.120</t>
  </si>
  <si>
    <t>172.19.12.121</t>
  </si>
  <si>
    <t>D87348-040</t>
  </si>
  <si>
    <t>172.19.12.122</t>
  </si>
  <si>
    <t>172.19.12.123</t>
  </si>
  <si>
    <t>D87348-041</t>
  </si>
  <si>
    <t>172.19.12.124</t>
  </si>
  <si>
    <t>172.19.12.125</t>
  </si>
  <si>
    <t>D87348-042</t>
  </si>
  <si>
    <t>172.19.12.126</t>
  </si>
  <si>
    <t>172.19.12.127</t>
  </si>
  <si>
    <t>D87348-043</t>
  </si>
  <si>
    <t>172.19.12.128</t>
  </si>
  <si>
    <t>172.19.12.129</t>
  </si>
  <si>
    <t>D87348-044</t>
  </si>
  <si>
    <t>172.19.12.130</t>
  </si>
  <si>
    <t>172.19.12.131</t>
  </si>
  <si>
    <t>LOCATION</t>
  </si>
  <si>
    <t>D26233-001</t>
  </si>
  <si>
    <t>NF3</t>
  </si>
  <si>
    <t>F10A2</t>
  </si>
  <si>
    <t>F36U</t>
  </si>
  <si>
    <t>10.195.123.23</t>
  </si>
  <si>
    <t>10.195.123.65</t>
  </si>
  <si>
    <t>255.255.252.0</t>
  </si>
  <si>
    <t>10.195.120.1</t>
  </si>
  <si>
    <t>VMB</t>
  </si>
  <si>
    <t>V17.0.4.0</t>
  </si>
  <si>
    <t>D26233-002</t>
  </si>
  <si>
    <t>F39V</t>
  </si>
  <si>
    <t xml:space="preserve">10.195.123.22 </t>
  </si>
  <si>
    <t>10.195.123.64</t>
  </si>
  <si>
    <t>V17.0.6.0</t>
  </si>
  <si>
    <t>DEMO</t>
  </si>
  <si>
    <t>WF6</t>
  </si>
  <si>
    <t>DEEP PURGE ASD</t>
  </si>
  <si>
    <t>V15.0.1.AD110</t>
  </si>
  <si>
    <t>QUOTE</t>
  </si>
  <si>
    <t>NONE</t>
  </si>
  <si>
    <t>D11792-001</t>
  </si>
  <si>
    <t>STANDARD ASD+HEAT</t>
  </si>
  <si>
    <t>V15.0.1.DSH110</t>
  </si>
  <si>
    <t>D11792-002</t>
  </si>
  <si>
    <t>HF VMB</t>
  </si>
  <si>
    <t>D11792-003</t>
  </si>
  <si>
    <t>PH3 50ppm</t>
  </si>
  <si>
    <t>STANDARD ASD</t>
  </si>
  <si>
    <t>V15.0.1.AS110</t>
  </si>
  <si>
    <t>D11792-004</t>
  </si>
  <si>
    <t>PH3 500ppm</t>
  </si>
  <si>
    <t>D11792-005</t>
  </si>
  <si>
    <t>PH3 500ppmVMB</t>
  </si>
  <si>
    <t>D11792-006</t>
  </si>
  <si>
    <t>PH3 1%</t>
  </si>
  <si>
    <t>D11792-007</t>
  </si>
  <si>
    <t>PH3 1%VMB</t>
  </si>
  <si>
    <t>D11792-008</t>
  </si>
  <si>
    <t>PH3 5%</t>
  </si>
  <si>
    <t>D11792-009</t>
  </si>
  <si>
    <t>PH3 5%VMB</t>
  </si>
  <si>
    <t>D11792-010</t>
  </si>
  <si>
    <t>GeH4/H2 10%</t>
  </si>
  <si>
    <t>D11792-011</t>
  </si>
  <si>
    <t>D11792-012</t>
  </si>
  <si>
    <t>CH4</t>
  </si>
  <si>
    <t>D11792-013</t>
  </si>
  <si>
    <t>CH4 VMB</t>
  </si>
  <si>
    <t>D11792-014</t>
  </si>
  <si>
    <t>CH4 2.7%</t>
  </si>
  <si>
    <t>D11792-015</t>
  </si>
  <si>
    <t>CH4 2.7%VMB</t>
  </si>
  <si>
    <t>D11792-016</t>
  </si>
  <si>
    <t>D11792-017</t>
  </si>
  <si>
    <t>CF31</t>
  </si>
  <si>
    <t>D11792-018</t>
  </si>
  <si>
    <t>N20(BSGS)</t>
  </si>
  <si>
    <t>D11792-019</t>
  </si>
  <si>
    <t>D15846-001</t>
  </si>
  <si>
    <t>C2H2</t>
  </si>
  <si>
    <t>na</t>
  </si>
  <si>
    <t>10.110.28.164</t>
  </si>
  <si>
    <t>10.110.28.134</t>
  </si>
  <si>
    <t>10.110.31.254</t>
  </si>
  <si>
    <t>DFS 1-AX250-C2H2</t>
  </si>
  <si>
    <t>PIGTAIL PURGE ASD</t>
  </si>
  <si>
    <t>V15.0.4.113</t>
  </si>
  <si>
    <t>shipped</t>
  </si>
  <si>
    <t>F2 20% N2</t>
  </si>
  <si>
    <t>Site</t>
  </si>
  <si>
    <t>D18327</t>
  </si>
  <si>
    <t>Nitrogen Trifluoride</t>
  </si>
  <si>
    <t>NA</t>
  </si>
  <si>
    <t>DFS 1-250-NF3</t>
  </si>
  <si>
    <t>STANDARD+HEAT</t>
  </si>
  <si>
    <t>V16.0.5.4.H</t>
  </si>
  <si>
    <t>Shipped</t>
  </si>
  <si>
    <t>RonlerAcresOr</t>
  </si>
  <si>
    <t>D23476</t>
  </si>
  <si>
    <t>ChandlerAz</t>
  </si>
  <si>
    <t>D24528</t>
  </si>
  <si>
    <t>V16.0.6.5.H</t>
  </si>
  <si>
    <t>Ireland</t>
  </si>
  <si>
    <t>D23370</t>
  </si>
  <si>
    <t>V16.0.6.4.H</t>
  </si>
  <si>
    <t>Israel</t>
  </si>
  <si>
    <t>D13819-001</t>
  </si>
  <si>
    <t>C1D2+HEAT</t>
  </si>
  <si>
    <t>V15.0.4.112</t>
  </si>
  <si>
    <t>V16.0.3.113.H</t>
  </si>
  <si>
    <t>Heat Panels and 1 zone of cylinders, Has N2/He blend purge. No Heav. C1D2 with Z purge and redundancy power</t>
  </si>
  <si>
    <t>D18763</t>
  </si>
  <si>
    <t>HPM</t>
  </si>
  <si>
    <t>DFS</t>
  </si>
  <si>
    <t>FAB</t>
  </si>
  <si>
    <t>D22033-01A1</t>
  </si>
  <si>
    <t>Hydrochloric acid</t>
  </si>
  <si>
    <t>RFAB2</t>
  </si>
  <si>
    <t>172.19.81.153</t>
  </si>
  <si>
    <t>172.19.81.152</t>
  </si>
  <si>
    <t>255.255.248.0</t>
  </si>
  <si>
    <t>BSGS</t>
  </si>
  <si>
    <t>V0.1</t>
  </si>
  <si>
    <t>Stored on Copia. Version created 10/6/22.</t>
  </si>
  <si>
    <t>D22033-01A2</t>
  </si>
  <si>
    <t>172.19.81.155</t>
  </si>
  <si>
    <t>172.19.81.154</t>
  </si>
  <si>
    <t>D22033-01A3</t>
  </si>
  <si>
    <t>172.19.81.157</t>
  </si>
  <si>
    <t>172.19.81.156</t>
  </si>
  <si>
    <t>D22033-01C1</t>
  </si>
  <si>
    <t>172.19.81.159</t>
  </si>
  <si>
    <t>172.19.81.158</t>
  </si>
  <si>
    <t>GIB</t>
  </si>
  <si>
    <t>D22033-01D1</t>
  </si>
  <si>
    <t>172.19.81.161</t>
  </si>
  <si>
    <t>172.19.81.160</t>
  </si>
  <si>
    <t>GIB Sample</t>
  </si>
  <si>
    <t>D22033-02A1</t>
  </si>
  <si>
    <t>Nitrogen trifluoride</t>
  </si>
  <si>
    <t>172.19.81.147</t>
  </si>
  <si>
    <t>172.19.81.146</t>
  </si>
  <si>
    <t>D22033-02A2</t>
  </si>
  <si>
    <t>172.19.81.149</t>
  </si>
  <si>
    <t>172.19.81.148</t>
  </si>
  <si>
    <t>D22033-02C1</t>
  </si>
  <si>
    <t>172.19.81.151</t>
  </si>
  <si>
    <t>172.19.81.150</t>
  </si>
  <si>
    <t>D22033-03A1</t>
  </si>
  <si>
    <t>Trichlorosinane</t>
  </si>
  <si>
    <t>172.19.81.163</t>
  </si>
  <si>
    <t>172.19.81.162</t>
  </si>
  <si>
    <t>D22033-03A2</t>
  </si>
  <si>
    <t>172.19.81.165</t>
  </si>
  <si>
    <t>172.19.81.164</t>
  </si>
  <si>
    <t>D22033-03C1</t>
  </si>
  <si>
    <t>172.19.81.167</t>
  </si>
  <si>
    <t>172.19.81.166</t>
  </si>
  <si>
    <t>D27411-01A1</t>
  </si>
  <si>
    <t>DMOS6</t>
  </si>
  <si>
    <t>D27411-01A2</t>
  </si>
  <si>
    <t>D27411-01A3</t>
  </si>
  <si>
    <t>D27411-01C1</t>
  </si>
  <si>
    <t>D27411-01D1</t>
  </si>
  <si>
    <t>D27411-02A1</t>
  </si>
  <si>
    <t>D27411-02A2</t>
  </si>
  <si>
    <t>D27411-02C1</t>
  </si>
  <si>
    <t>D27411-03A1</t>
  </si>
  <si>
    <t>D27411-03A2</t>
  </si>
  <si>
    <t>D27411-03C1</t>
  </si>
  <si>
    <t>D27616-001</t>
  </si>
  <si>
    <t>192.168.2.49</t>
  </si>
  <si>
    <t>192.168.2.50</t>
  </si>
  <si>
    <t>None?</t>
  </si>
  <si>
    <t>G_G_B_0_C_PW_4E</t>
  </si>
  <si>
    <t>D86793-02A1</t>
  </si>
  <si>
    <t>D86793-02A2</t>
  </si>
  <si>
    <t>D86793-02C1</t>
  </si>
  <si>
    <t>TIA VER</t>
  </si>
  <si>
    <t>TIA SP</t>
  </si>
  <si>
    <t>TIA UPD</t>
  </si>
  <si>
    <t>REV#</t>
  </si>
  <si>
    <t>V15</t>
  </si>
  <si>
    <t>.</t>
  </si>
  <si>
    <t>D26315-001</t>
  </si>
  <si>
    <t>Teos</t>
  </si>
  <si>
    <t>10.104.179.131</t>
  </si>
  <si>
    <t>10.104.179.132</t>
  </si>
  <si>
    <t>G_L_V_0_P_0_23</t>
  </si>
  <si>
    <t>e480fe89b9</t>
  </si>
  <si>
    <t>D87497-001</t>
  </si>
  <si>
    <t>Name</t>
  </si>
  <si>
    <t>Formula</t>
  </si>
  <si>
    <t>Monitor ALL CAPS</t>
  </si>
  <si>
    <t>Connection</t>
  </si>
  <si>
    <t>Used</t>
  </si>
  <si>
    <t>Argon(3.5%) / Xenon(10ppm) / Neon</t>
  </si>
  <si>
    <t>Ar(3.5%)/ Xe(10ppm)/ Ne</t>
  </si>
  <si>
    <t>CGA 718</t>
  </si>
  <si>
    <t>CGA 510</t>
  </si>
  <si>
    <t>Y</t>
  </si>
  <si>
    <t>Ammonia</t>
  </si>
  <si>
    <t>NH3</t>
  </si>
  <si>
    <t>CGA 720</t>
  </si>
  <si>
    <t>Boron Trichloride(.5%) / Helium</t>
  </si>
  <si>
    <t>BCl3(0.5%)/He</t>
  </si>
  <si>
    <t>CGA 634</t>
  </si>
  <si>
    <t>BCl3</t>
  </si>
  <si>
    <t>BCL3</t>
  </si>
  <si>
    <t>DISS 634</t>
  </si>
  <si>
    <t>BF3</t>
  </si>
  <si>
    <t>DISS 642</t>
  </si>
  <si>
    <t>DISS 724</t>
  </si>
  <si>
    <t>DISS 722</t>
  </si>
  <si>
    <t>Cl2</t>
  </si>
  <si>
    <t>CL2</t>
  </si>
  <si>
    <t>DISS 728</t>
  </si>
  <si>
    <t>ClF3</t>
  </si>
  <si>
    <t>CLF3</t>
  </si>
  <si>
    <t>Diborane(0.5%) / Helium</t>
  </si>
  <si>
    <t>B2H6(0.5%)/He</t>
  </si>
  <si>
    <t>B2H6/HE</t>
  </si>
  <si>
    <t>DISS 632</t>
  </si>
  <si>
    <t>N</t>
  </si>
  <si>
    <t>B2H6(10%)/H2</t>
  </si>
  <si>
    <t>B2H6/H2</t>
  </si>
  <si>
    <t>Diborane(15%) / Hydrogen Mixture</t>
  </si>
  <si>
    <t>B2H6(15%)/H2</t>
  </si>
  <si>
    <t>CGA 632</t>
  </si>
  <si>
    <t>Diborane(5%) / Helium</t>
  </si>
  <si>
    <t>B2H6(5%)/He</t>
  </si>
  <si>
    <t>B2H6(5%)/N2</t>
  </si>
  <si>
    <t>B2H6/N2</t>
  </si>
  <si>
    <t>CHCl2</t>
  </si>
  <si>
    <t>CHCL2</t>
  </si>
  <si>
    <t>SiH2Cl2</t>
  </si>
  <si>
    <t>DISS 636</t>
  </si>
  <si>
    <t>CH2F2</t>
  </si>
  <si>
    <t>Si2H6</t>
  </si>
  <si>
    <t>SI2H6</t>
  </si>
  <si>
    <t>C2H6</t>
  </si>
  <si>
    <t>C2H4</t>
  </si>
  <si>
    <t>C2H4(30%) /He</t>
  </si>
  <si>
    <t>N/A</t>
  </si>
  <si>
    <t>Fluorine(1% ) / Krypton(1.2%) / Neon</t>
  </si>
  <si>
    <t>F2(1%) / 1.2%Kr / Ne</t>
  </si>
  <si>
    <t>CGA 728</t>
  </si>
  <si>
    <t>Fluorine(1% ) / Argon(3.5%) / Neon</t>
  </si>
  <si>
    <t>F2(1%) / 3.5%Ar / Ne</t>
  </si>
  <si>
    <t>CGA 728 10</t>
  </si>
  <si>
    <t>Fluorine(20% ) / Nitrogen</t>
  </si>
  <si>
    <t>F2(20%)/N2</t>
  </si>
  <si>
    <t>F2/N2</t>
  </si>
  <si>
    <t>CGA 679</t>
  </si>
  <si>
    <t>F2(&lt;5%)/N2</t>
  </si>
  <si>
    <t>DISS 638</t>
  </si>
  <si>
    <t>F2(20%)/Ar</t>
  </si>
  <si>
    <t>F2/AR</t>
  </si>
  <si>
    <t>CH3F</t>
  </si>
  <si>
    <t>GEH4(10%)/H2</t>
  </si>
  <si>
    <t>GEH4/H2</t>
  </si>
  <si>
    <t>Helium(1.2% ) / Nitrogen</t>
  </si>
  <si>
    <t>He (1.2%) / N2</t>
  </si>
  <si>
    <t>C4F6</t>
  </si>
  <si>
    <t>H2</t>
  </si>
  <si>
    <t>Hydrogen(3.8% ) / Nitrogen</t>
  </si>
  <si>
    <t>H2 (3.8%) / N2</t>
  </si>
  <si>
    <t>CGA 724</t>
  </si>
  <si>
    <t>HBR</t>
  </si>
  <si>
    <t>1/4" FVCR</t>
  </si>
  <si>
    <t>Hydrogen Fluoride Heated</t>
  </si>
  <si>
    <t>HF Heat</t>
  </si>
  <si>
    <t>Hydrogen Iodine</t>
  </si>
  <si>
    <t>Krypton(3.8%) / Neon</t>
  </si>
  <si>
    <t>Kr</t>
  </si>
  <si>
    <t>CGA 580</t>
  </si>
  <si>
    <t>CH4(10%)/Ar</t>
  </si>
  <si>
    <t>P-10</t>
  </si>
  <si>
    <t>DISS 640</t>
  </si>
  <si>
    <t>Oxygen(0.5% ) / Helium</t>
  </si>
  <si>
    <t>O2 (0.5%) / He</t>
  </si>
  <si>
    <t>Oxygen(30%) / Helium</t>
  </si>
  <si>
    <t>O2 (30%) / He</t>
  </si>
  <si>
    <t>CGA 712</t>
  </si>
  <si>
    <t>Phosphine(5%) / Helium</t>
  </si>
  <si>
    <t>PH3(5%)/He</t>
  </si>
  <si>
    <t>PH3/HE</t>
  </si>
  <si>
    <t>Phosphine(10%) / Hydrogen</t>
  </si>
  <si>
    <t>PH3(10%)/H2</t>
  </si>
  <si>
    <t>PH3/H2</t>
  </si>
  <si>
    <t>PH3(0.5%)/N2</t>
  </si>
  <si>
    <t>PH3/N2</t>
  </si>
  <si>
    <t>PH3(5%)/N2</t>
  </si>
  <si>
    <t>Phosphine(50vpm) / Nitrogen</t>
  </si>
  <si>
    <t>PH3 50vppm in N2</t>
  </si>
  <si>
    <t>Phosphine(500vppm) / Nitrogen</t>
  </si>
  <si>
    <t>PH3 500vppm / N2</t>
  </si>
  <si>
    <t>C3H6</t>
  </si>
  <si>
    <t>SiH4</t>
  </si>
  <si>
    <t>SIH4</t>
  </si>
  <si>
    <t>CGA 636 M</t>
  </si>
  <si>
    <t>SiF4</t>
  </si>
  <si>
    <t>SIF4</t>
  </si>
  <si>
    <t>SO2</t>
  </si>
  <si>
    <t>CGA 660</t>
  </si>
  <si>
    <t>Tetraethyl orthosilicate</t>
  </si>
  <si>
    <r>
      <t>Si(OC</t>
    </r>
    <r>
      <rPr>
        <vertAlign val="subscript"/>
        <sz val="10"/>
        <color theme="1"/>
        <rFont val="Consolas"/>
        <family val="3"/>
      </rPr>
      <t>2</t>
    </r>
    <r>
      <rPr>
        <sz val="10"/>
        <color theme="1"/>
        <rFont val="Consolas"/>
      </rPr>
      <t>H</t>
    </r>
    <r>
      <rPr>
        <vertAlign val="subscript"/>
        <sz val="10"/>
        <color theme="1"/>
        <rFont val="Consolas"/>
        <family val="3"/>
      </rPr>
      <t>5</t>
    </r>
    <r>
      <rPr>
        <sz val="10"/>
        <color theme="1"/>
        <rFont val="Consolas"/>
      </rPr>
      <t>)</t>
    </r>
    <r>
      <rPr>
        <vertAlign val="subscript"/>
        <sz val="10"/>
        <color theme="1"/>
        <rFont val="Consolas"/>
        <family val="3"/>
      </rPr>
      <t>4</t>
    </r>
  </si>
  <si>
    <t>TEOS</t>
  </si>
  <si>
    <t>TriFluoroIodoMethane</t>
  </si>
  <si>
    <t>CF3I</t>
  </si>
  <si>
    <t>Trifluoromethane</t>
  </si>
  <si>
    <t>CHF3</t>
  </si>
  <si>
    <t>How to set subscript or superscript:</t>
  </si>
  <si>
    <t>Highlight the characters and press Ctrl+1 then choose subscript.</t>
  </si>
  <si>
    <t>Update checklist</t>
  </si>
  <si>
    <t>-</t>
  </si>
  <si>
    <t>Before download of PLC</t>
  </si>
  <si>
    <t>Confirm equipment and WIP program are a match: ASD, AX, …</t>
  </si>
  <si>
    <t>Determine if equipment is offline or manually jumpered.</t>
  </si>
  <si>
    <t>Open Installed program.</t>
  </si>
  <si>
    <t>Go online.</t>
  </si>
  <si>
    <t>Select all data DBs, right click and select 'Snapshot of the actual values'.</t>
  </si>
  <si>
    <t>right click again and select 'Copy snapshots to start values/ Only retain values.</t>
  </si>
  <si>
    <t>Compile and save Installed copy. This is now a current 'as found' program.</t>
  </si>
  <si>
    <t>Open WIP program</t>
  </si>
  <si>
    <t>If WIP program can go online with PLC</t>
  </si>
  <si>
    <t>Go online with WIP program.</t>
  </si>
  <si>
    <r>
      <t>Compile and save WIP program. Skip to</t>
    </r>
    <r>
      <rPr>
        <sz val="11"/>
        <color rgb="FFFF0000"/>
        <rFont val="Consolas"/>
        <family val="3"/>
      </rPr>
      <t xml:space="preserve"> After download of PLC</t>
    </r>
  </si>
  <si>
    <t>OR</t>
  </si>
  <si>
    <t>If WIP program can't go online with PLC</t>
  </si>
  <si>
    <t>Compare (offline)Installed program to WIP to determine if data DB's are the same.</t>
  </si>
  <si>
    <t>IF data DBs are the same.</t>
  </si>
  <si>
    <t>Copy desired data DBs from Installed program to WIP program, using reference projects.</t>
  </si>
  <si>
    <t>IF Installed and WIP are on the different FW, update PLC firmware.</t>
  </si>
  <si>
    <r>
      <t xml:space="preserve">Compile and save WIP program. Skip to </t>
    </r>
    <r>
      <rPr>
        <sz val="11"/>
        <color rgb="FFFF0000"/>
        <rFont val="Consolas"/>
        <family val="3"/>
      </rPr>
      <t>After download of PLC</t>
    </r>
  </si>
  <si>
    <t>IF data DBs are different</t>
  </si>
  <si>
    <t>Copy desired data DBs from Installed program to excel</t>
  </si>
  <si>
    <t>Open WIP copy of program</t>
  </si>
  <si>
    <t>Manually set values to match excel copy</t>
  </si>
  <si>
    <t>After download of PLC</t>
  </si>
  <si>
    <t>Update HMI as needed. Confirm Doc Software screen is current.</t>
  </si>
  <si>
    <t>Pull USB Flash and verify data is readable and manual is latest.</t>
  </si>
  <si>
    <t>Confirm HMI shows correct date/time.</t>
  </si>
  <si>
    <t>Record keeping</t>
  </si>
  <si>
    <t>Move Installed PLC program to C:\Installed\Archive.</t>
  </si>
  <si>
    <t>Save WIP PLC program to Installed folder.</t>
  </si>
  <si>
    <t>Archive WIP program for Customer and DFS records.</t>
  </si>
  <si>
    <t>email archive to customer</t>
  </si>
  <si>
    <t>Update Project folder records.</t>
  </si>
  <si>
    <t>Update ACvFlo master list.xlsx (this 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</si>
</sst>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;@"/>
    <numFmt numFmtId="165" formatCode="mm/dd/yy;@"/>
  </numFmts>
  <fonts count="32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sz val="11"/>
      <color theme="1"/>
      <name val="Calibri"/>
      <family val="2"/>
      <scheme val="minor"/>
    </font>
    <font>
      <sz val="11"/>
      <name val="Consolas"/>
      <family val="3"/>
    </font>
    <font>
      <sz val="11"/>
      <color rgb="FFFF0000"/>
      <name val="Consolas"/>
      <family val="3"/>
    </font>
    <font>
      <b/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0"/>
      <color theme="1"/>
      <name val="Consolas"/>
      <family val="3"/>
    </font>
    <font>
      <vertAlign val="subscript"/>
      <sz val="11"/>
      <color theme="1"/>
      <name val="Consolas"/>
      <family val="3"/>
    </font>
    <font>
      <sz val="20"/>
      <color theme="1"/>
      <name val="Consolas"/>
      <family val="3"/>
    </font>
    <font>
      <sz val="11"/>
      <color rgb="FF7030A0"/>
      <name val="Consolas"/>
      <family val="3"/>
    </font>
    <font>
      <sz val="11"/>
      <color rgb="FF7030A0"/>
      <name val="Calibri"/>
      <family val="2"/>
      <scheme val="minor"/>
    </font>
    <font>
      <sz val="11"/>
      <color rgb="FF00B050"/>
      <name val="Consolas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6"/>
      <name val="Consolas"/>
      <family val="3"/>
    </font>
    <font>
      <sz val="11"/>
      <color rgb="FF000000"/>
      <name val="Consolas"/>
      <family val="3"/>
    </font>
    <font>
      <sz val="11"/>
      <color rgb="FF000000"/>
      <name val="Consolas"/>
    </font>
    <font>
      <vertAlign val="subscript"/>
      <sz val="11"/>
      <color rgb="FF000000"/>
      <name val="Consolas"/>
    </font>
    <font>
      <sz val="11"/>
      <color theme="1"/>
      <name val="Consolas"/>
    </font>
    <font>
      <sz val="10"/>
      <color theme="1"/>
      <name val="Consolas"/>
    </font>
    <font>
      <b/>
      <sz val="9"/>
      <color theme="1"/>
      <name val="Consolas"/>
    </font>
    <font>
      <sz val="10"/>
      <name val="Consolas"/>
    </font>
    <font>
      <vertAlign val="subscript"/>
      <sz val="10"/>
      <color theme="1"/>
      <name val="Consolas"/>
      <family val="3"/>
    </font>
    <font>
      <b/>
      <sz val="11"/>
      <color theme="1"/>
      <name val="Consolas"/>
    </font>
    <font>
      <sz val="11"/>
      <name val="Consolas"/>
    </font>
    <font>
      <vertAlign val="subscript"/>
      <sz val="11"/>
      <name val="Consolas"/>
    </font>
    <font>
      <vertAlign val="subscript"/>
      <sz val="11"/>
      <color theme="1"/>
      <name val="Consolas"/>
    </font>
    <font>
      <sz val="11"/>
      <color rgb="FFFF0000"/>
      <name val="Consolas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vertAlign val="subscript"/>
      <sz val="11"/>
      <color rgb="FF000000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8EA9DB"/>
      </top>
      <bottom style="thin">
        <color rgb="FF8EA9DB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9" fillId="0" borderId="0" applyNumberFormat="0" applyFill="0" applyBorder="0" applyAlignment="0" applyProtection="0"/>
  </cellStyleXfs>
  <cellXfs count="1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1" xfId="0" applyFont="1" applyBorder="1"/>
    <xf numFmtId="0" fontId="1" fillId="2" borderId="1" xfId="0" applyFont="1" applyFill="1" applyBorder="1"/>
    <xf numFmtId="14" fontId="3" fillId="0" borderId="0" xfId="0" applyNumberFormat="1" applyFont="1" applyAlignment="1">
      <alignment horizontal="center" wrapText="1"/>
    </xf>
    <xf numFmtId="0" fontId="5" fillId="0" borderId="0" xfId="0" applyFont="1"/>
    <xf numFmtId="1" fontId="1" fillId="0" borderId="1" xfId="0" applyNumberFormat="1" applyFont="1" applyBorder="1" applyAlignment="1">
      <alignment horizontal="left"/>
    </xf>
    <xf numFmtId="164" fontId="1" fillId="0" borderId="0" xfId="0" applyNumberFormat="1" applyFont="1"/>
    <xf numFmtId="164" fontId="3" fillId="0" borderId="0" xfId="0" applyNumberFormat="1" applyFont="1"/>
    <xf numFmtId="16" fontId="1" fillId="0" borderId="0" xfId="0" applyNumberFormat="1" applyFont="1"/>
    <xf numFmtId="0" fontId="6" fillId="0" borderId="1" xfId="0" applyFont="1" applyBorder="1"/>
    <xf numFmtId="0" fontId="6" fillId="0" borderId="0" xfId="0" applyFont="1"/>
    <xf numFmtId="0" fontId="6" fillId="0" borderId="1" xfId="0" applyFont="1" applyBorder="1" applyAlignment="1">
      <alignment horizontal="left"/>
    </xf>
    <xf numFmtId="0" fontId="3" fillId="0" borderId="0" xfId="0" applyFont="1"/>
    <xf numFmtId="0" fontId="3" fillId="0" borderId="1" xfId="0" applyFon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14" fontId="1" fillId="0" borderId="0" xfId="0" applyNumberFormat="1" applyFont="1"/>
    <xf numFmtId="0" fontId="10" fillId="0" borderId="1" xfId="0" applyFont="1" applyBorder="1"/>
    <xf numFmtId="0" fontId="10" fillId="0" borderId="0" xfId="0" applyFont="1"/>
    <xf numFmtId="0" fontId="6" fillId="0" borderId="2" xfId="0" applyFont="1" applyBorder="1" applyAlignment="1">
      <alignment horizontal="left"/>
    </xf>
    <xf numFmtId="0" fontId="0" fillId="0" borderId="2" xfId="0" applyBorder="1"/>
    <xf numFmtId="1" fontId="10" fillId="0" borderId="2" xfId="0" applyNumberFormat="1" applyFont="1" applyBorder="1"/>
    <xf numFmtId="0" fontId="11" fillId="0" borderId="1" xfId="0" applyFont="1" applyBorder="1"/>
    <xf numFmtId="0" fontId="11" fillId="0" borderId="0" xfId="0" applyFont="1"/>
    <xf numFmtId="14" fontId="11" fillId="0" borderId="0" xfId="0" applyNumberFormat="1" applyFont="1"/>
    <xf numFmtId="0" fontId="1" fillId="0" borderId="2" xfId="0" applyFont="1" applyBorder="1"/>
    <xf numFmtId="1" fontId="3" fillId="0" borderId="1" xfId="0" applyNumberFormat="1" applyFont="1" applyBorder="1" applyAlignment="1">
      <alignment horizontal="left"/>
    </xf>
    <xf numFmtId="14" fontId="1" fillId="0" borderId="0" xfId="0" applyNumberFormat="1" applyFont="1" applyAlignment="1">
      <alignment horizontal="right"/>
    </xf>
    <xf numFmtId="14" fontId="3" fillId="0" borderId="0" xfId="0" applyNumberFormat="1" applyFont="1" applyAlignment="1">
      <alignment horizontal="right" wrapText="1"/>
    </xf>
    <xf numFmtId="14" fontId="3" fillId="0" borderId="0" xfId="0" applyNumberFormat="1" applyFont="1" applyAlignment="1">
      <alignment horizontal="right"/>
    </xf>
    <xf numFmtId="14" fontId="0" fillId="0" borderId="0" xfId="0" applyNumberFormat="1"/>
    <xf numFmtId="0" fontId="6" fillId="0" borderId="3" xfId="0" applyFont="1" applyBorder="1"/>
    <xf numFmtId="0" fontId="3" fillId="3" borderId="1" xfId="0" applyFont="1" applyFill="1" applyBorder="1"/>
    <xf numFmtId="0" fontId="1" fillId="3" borderId="1" xfId="0" applyFont="1" applyFill="1" applyBorder="1"/>
    <xf numFmtId="0" fontId="1" fillId="3" borderId="0" xfId="0" applyFont="1" applyFill="1"/>
    <xf numFmtId="0" fontId="3" fillId="3" borderId="0" xfId="0" applyFont="1" applyFill="1"/>
    <xf numFmtId="14" fontId="1" fillId="3" borderId="0" xfId="0" applyNumberFormat="1" applyFont="1" applyFill="1" applyAlignment="1">
      <alignment horizontal="right"/>
    </xf>
    <xf numFmtId="0" fontId="12" fillId="0" borderId="0" xfId="0" applyFont="1"/>
    <xf numFmtId="0" fontId="7" fillId="0" borderId="1" xfId="0" applyFont="1" applyBorder="1"/>
    <xf numFmtId="0" fontId="15" fillId="0" borderId="1" xfId="0" applyFont="1" applyBorder="1"/>
    <xf numFmtId="0" fontId="1" fillId="0" borderId="4" xfId="0" applyFont="1" applyBorder="1"/>
    <xf numFmtId="165" fontId="1" fillId="0" borderId="0" xfId="0" applyNumberFormat="1" applyFont="1" applyAlignment="1">
      <alignment horizontal="right"/>
    </xf>
    <xf numFmtId="165" fontId="3" fillId="0" borderId="0" xfId="0" applyNumberFormat="1" applyFont="1" applyAlignment="1">
      <alignment horizontal="right" wrapText="1"/>
    </xf>
    <xf numFmtId="165" fontId="3" fillId="0" borderId="0" xfId="0" applyNumberFormat="1" applyFont="1" applyAlignment="1">
      <alignment horizontal="right"/>
    </xf>
    <xf numFmtId="165" fontId="1" fillId="0" borderId="0" xfId="0" applyNumberFormat="1" applyFont="1"/>
    <xf numFmtId="165" fontId="3" fillId="0" borderId="0" xfId="0" applyNumberFormat="1" applyFont="1"/>
    <xf numFmtId="1" fontId="1" fillId="3" borderId="1" xfId="0" applyNumberFormat="1" applyFont="1" applyFill="1" applyBorder="1" applyAlignment="1">
      <alignment horizontal="left"/>
    </xf>
    <xf numFmtId="0" fontId="1" fillId="0" borderId="0" xfId="0" applyFont="1" applyAlignment="1">
      <alignment horizontal="right"/>
    </xf>
    <xf numFmtId="0" fontId="16" fillId="0" borderId="0" xfId="0" applyFont="1"/>
    <xf numFmtId="14" fontId="1" fillId="0" borderId="0" xfId="0" applyNumberFormat="1" applyFont="1" applyAlignment="1">
      <alignment horizontal="center" vertical="center" wrapText="1"/>
    </xf>
    <xf numFmtId="14" fontId="3" fillId="0" borderId="0" xfId="0" applyNumberFormat="1" applyFont="1"/>
    <xf numFmtId="0" fontId="17" fillId="0" borderId="1" xfId="0" applyFont="1" applyBorder="1"/>
    <xf numFmtId="0" fontId="19" fillId="0" borderId="1" xfId="0" applyFont="1" applyBorder="1"/>
    <xf numFmtId="0" fontId="19" fillId="0" borderId="0" xfId="0" applyFont="1"/>
    <xf numFmtId="165" fontId="19" fillId="0" borderId="0" xfId="0" applyNumberFormat="1" applyFont="1" applyAlignment="1">
      <alignment horizontal="right"/>
    </xf>
    <xf numFmtId="165" fontId="19" fillId="0" borderId="0" xfId="0" applyNumberFormat="1" applyFont="1"/>
    <xf numFmtId="0" fontId="19" fillId="0" borderId="0" xfId="0" applyFont="1" applyAlignment="1">
      <alignment horizontal="left"/>
    </xf>
    <xf numFmtId="0" fontId="0" fillId="0" borderId="5" xfId="0" applyBorder="1"/>
    <xf numFmtId="0" fontId="6" fillId="0" borderId="6" xfId="0" applyFont="1" applyBorder="1"/>
    <xf numFmtId="0" fontId="0" fillId="0" borderId="7" xfId="0" applyBorder="1"/>
    <xf numFmtId="0" fontId="6" fillId="0" borderId="8" xfId="0" applyFont="1" applyBorder="1" applyAlignment="1">
      <alignment horizontal="left"/>
    </xf>
    <xf numFmtId="0" fontId="6" fillId="0" borderId="11" xfId="0" applyFont="1" applyBorder="1"/>
    <xf numFmtId="0" fontId="16" fillId="0" borderId="5" xfId="0" applyFont="1" applyBorder="1"/>
    <xf numFmtId="0" fontId="16" fillId="0" borderId="12" xfId="0" applyFont="1" applyBorder="1"/>
    <xf numFmtId="0" fontId="16" fillId="0" borderId="7" xfId="0" applyFont="1" applyBorder="1"/>
    <xf numFmtId="0" fontId="16" fillId="0" borderId="9" xfId="0" applyFont="1" applyBorder="1"/>
    <xf numFmtId="0" fontId="16" fillId="0" borderId="10" xfId="0" applyFont="1" applyBorder="1"/>
    <xf numFmtId="0" fontId="6" fillId="0" borderId="14" xfId="0" applyFont="1" applyBorder="1"/>
    <xf numFmtId="0" fontId="16" fillId="0" borderId="13" xfId="0" applyFont="1" applyBorder="1"/>
    <xf numFmtId="164" fontId="16" fillId="0" borderId="5" xfId="0" applyNumberFormat="1" applyFont="1" applyBorder="1"/>
    <xf numFmtId="14" fontId="16" fillId="0" borderId="7" xfId="0" applyNumberFormat="1" applyFont="1" applyBorder="1"/>
    <xf numFmtId="1" fontId="19" fillId="0" borderId="1" xfId="0" applyNumberFormat="1" applyFont="1" applyBorder="1" applyAlignment="1">
      <alignment horizontal="left"/>
    </xf>
    <xf numFmtId="14" fontId="19" fillId="0" borderId="0" xfId="0" applyNumberFormat="1" applyFont="1" applyAlignment="1">
      <alignment horizontal="right"/>
    </xf>
    <xf numFmtId="16" fontId="19" fillId="0" borderId="0" xfId="0" applyNumberFormat="1" applyFont="1"/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  <xf numFmtId="0" fontId="20" fillId="0" borderId="0" xfId="0" applyFont="1"/>
    <xf numFmtId="0" fontId="21" fillId="0" borderId="0" xfId="0" applyFont="1"/>
    <xf numFmtId="0" fontId="20" fillId="0" borderId="0" xfId="0" applyFont="1" applyAlignment="1">
      <alignment horizontal="center"/>
    </xf>
    <xf numFmtId="0" fontId="22" fillId="0" borderId="0" xfId="0" applyFont="1"/>
    <xf numFmtId="0" fontId="7" fillId="0" borderId="0" xfId="0" applyFont="1"/>
    <xf numFmtId="0" fontId="24" fillId="0" borderId="0" xfId="0" applyFont="1"/>
    <xf numFmtId="0" fontId="24" fillId="0" borderId="1" xfId="0" applyFont="1" applyBorder="1"/>
    <xf numFmtId="0" fontId="25" fillId="0" borderId="1" xfId="0" applyFont="1" applyBorder="1"/>
    <xf numFmtId="0" fontId="25" fillId="0" borderId="0" xfId="0" applyFont="1"/>
    <xf numFmtId="165" fontId="25" fillId="0" borderId="0" xfId="0" applyNumberFormat="1" applyFont="1" applyAlignment="1">
      <alignment horizontal="right" wrapText="1"/>
    </xf>
    <xf numFmtId="0" fontId="19" fillId="0" borderId="4" xfId="0" applyFont="1" applyBorder="1"/>
    <xf numFmtId="165" fontId="25" fillId="0" borderId="0" xfId="0" applyNumberFormat="1" applyFont="1" applyAlignment="1">
      <alignment horizontal="right"/>
    </xf>
    <xf numFmtId="0" fontId="28" fillId="0" borderId="0" xfId="0" applyFont="1"/>
    <xf numFmtId="0" fontId="17" fillId="0" borderId="0" xfId="0" applyFont="1"/>
    <xf numFmtId="0" fontId="25" fillId="0" borderId="15" xfId="0" applyFont="1" applyBorder="1"/>
    <xf numFmtId="0" fontId="29" fillId="0" borderId="0" xfId="2"/>
    <xf numFmtId="0" fontId="1" fillId="0" borderId="16" xfId="0" applyFont="1" applyBorder="1" applyAlignment="1">
      <alignment horizontal="left"/>
    </xf>
    <xf numFmtId="164" fontId="16" fillId="0" borderId="0" xfId="0" applyNumberFormat="1" applyFont="1"/>
    <xf numFmtId="0" fontId="29" fillId="0" borderId="0" xfId="2" applyFill="1"/>
    <xf numFmtId="0" fontId="16" fillId="0" borderId="2" xfId="0" applyFont="1" applyBorder="1" applyAlignment="1">
      <alignment horizontal="left"/>
    </xf>
    <xf numFmtId="0" fontId="16" fillId="0" borderId="1" xfId="0" applyFont="1" applyBorder="1"/>
    <xf numFmtId="14" fontId="17" fillId="0" borderId="0" xfId="0" applyNumberFormat="1" applyFont="1" applyAlignment="1">
      <alignment horizontal="right"/>
    </xf>
    <xf numFmtId="16" fontId="17" fillId="0" borderId="0" xfId="0" applyNumberFormat="1" applyFont="1"/>
    <xf numFmtId="0" fontId="30" fillId="0" borderId="0" xfId="0" applyFont="1"/>
    <xf numFmtId="11" fontId="16" fillId="0" borderId="1" xfId="0" applyNumberFormat="1" applyFont="1" applyBorder="1"/>
    <xf numFmtId="0" fontId="1" fillId="0" borderId="1" xfId="0" applyFont="1" applyBorder="1" applyAlignment="1">
      <alignment horizontal="left"/>
    </xf>
    <xf numFmtId="0" fontId="28" fillId="0" borderId="1" xfId="0" applyFont="1" applyBorder="1"/>
    <xf numFmtId="0" fontId="4" fillId="0" borderId="1" xfId="0" applyFont="1" applyBorder="1"/>
    <xf numFmtId="0" fontId="1" fillId="4" borderId="1" xfId="0" applyFont="1" applyFill="1" applyBorder="1"/>
    <xf numFmtId="0" fontId="1" fillId="0" borderId="0" xfId="0" applyFont="1" applyBorder="1" applyAlignment="1">
      <alignment horizontal="left"/>
    </xf>
  </cellXfs>
  <cellStyles count="3">
    <cellStyle name="Hyperlink" xfId="2" builtinId="8"/>
    <cellStyle name="Normal" xfId="0" builtinId="0"/>
    <cellStyle name="Normal 2" xfId="1" xr:uid="{00000000-0005-0000-0000-000001000000}"/>
  </cellStyles>
  <dxfs count="3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1" formatCode="d\-m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/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numFmt numFmtId="164" formatCode="m/d/yy;@"/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>
        <top style="thin">
          <color rgb="FF000000"/>
        </top>
      </border>
    </dxf>
    <dxf>
      <border>
        <bottom style="thin">
          <color rgb="FF000000"/>
        </bottom>
      </border>
    </dxf>
    <dxf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color rgb="FF000000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>
        <left style="thin">
          <color rgb="FF000000"/>
        </left>
        <right style="thin">
          <color rgb="FF000000"/>
        </right>
        <top/>
        <bottom/>
        <vertical style="thin">
          <color rgb="FF000000"/>
        </vertical>
        <horizontal style="thin">
          <color rgb="FF000000"/>
        </horizontal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21" formatCode="d\-mmm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9" formatCode="m/d/yyyy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  <fill>
        <patternFill patternType="none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/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theme="0" tint="-0.14999847407452621"/>
          <bgColor theme="0" tint="-0.1499984740745262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fill>
        <patternFill patternType="none"/>
      </fill>
      <alignment horizontal="left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</dxf>
    <dxf>
      <fill>
        <patternFill patternType="solid">
          <bgColor rgb="FFED7D31"/>
        </patternFill>
      </fill>
    </dxf>
    <dxf>
      <fill>
        <patternFill patternType="solid">
          <bgColor rgb="FFED7D3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family val="3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onsola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ill>
        <patternFill>
          <bgColor theme="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65" formatCode="mm/dd/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65" formatCode="mm/dd/yy;@"/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numFmt numFmtId="165" formatCode="mm/dd/yy;@"/>
      <alignment horizontal="right" vertical="bottom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onsolas"/>
        <scheme val="none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3644248</xdr:colOff>
      <xdr:row>19</xdr:row>
      <xdr:rowOff>312236</xdr:rowOff>
    </xdr:from>
    <xdr:ext cx="3227102" cy="937629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SpPr/>
      </xdr:nvSpPr>
      <xdr:spPr>
        <a:xfrm rot="18994164">
          <a:off x="3863323" y="5027111"/>
          <a:ext cx="3227102" cy="937629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400" b="1" cap="none" spc="5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Draft</a:t>
          </a:r>
          <a:r>
            <a:rPr lang="en-US" sz="5400" b="1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</a:rPr>
            <a:t> Only</a:t>
          </a:r>
          <a:endParaRPr lang="en-US" sz="5400" b="1" cap="none" spc="50">
            <a:ln w="9525" cmpd="sng">
              <a:solidFill>
                <a:schemeClr val="accent1"/>
              </a:solidFill>
              <a:prstDash val="solid"/>
            </a:ln>
            <a:solidFill>
              <a:srgbClr val="70AD47">
                <a:tint val="1000"/>
              </a:srgbClr>
            </a:solidFill>
            <a:effectLst>
              <a:glow rad="38100">
                <a:schemeClr val="accent1">
                  <a:alpha val="40000"/>
                </a:schemeClr>
              </a:glow>
            </a:effectLst>
          </a:endParaRPr>
        </a:p>
      </xdr:txBody>
    </xdr:sp>
    <xdr:clientData/>
  </xdr:one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k Johnson" id="{E3562AC2-9838-482D-BBFB-3C5B58E81D26}" userId="S::mjohnson@dfsolution.com::5d4ebfff-f88c-4171-8215-bcf4f17498ea" providerId="AD"/>
  <person displayName="Steve Iholts" id="{66AA31F0-6634-4F14-9700-EF03E40A6DCB}" userId="S::sliholts@dfsolution.com::2d316d92-9590-469f-8757-1f28261568f4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U252" totalsRowShown="0" headerRowDxfId="302" dataDxfId="301">
  <autoFilter ref="A1:U252" xr:uid="{00000000-0009-0000-0100-000001000000}">
    <filterColumn colId="17">
      <filters blank="1">
        <filter val="FITUP"/>
        <filter val="SHIPPED"/>
        <filter val="TEST"/>
        <filter val="WIP"/>
      </filters>
    </filterColumn>
  </autoFilter>
  <sortState xmlns:xlrd2="http://schemas.microsoft.com/office/spreadsheetml/2017/richdata2" ref="A2:U252">
    <sortCondition ref="B1:B252"/>
  </sortState>
  <tableColumns count="21">
    <tableColumn id="1" xr3:uid="{00000000-0010-0000-0000-000001000000}" name="PO" dataDxfId="300"/>
    <tableColumn id="2" xr3:uid="{00000000-0010-0000-0000-000002000000}" name="PROJECT" dataDxfId="299"/>
    <tableColumn id="3" xr3:uid="{00000000-0010-0000-0000-000003000000}" name="GAS" dataDxfId="298"/>
    <tableColumn id="4" xr3:uid="{00000000-0010-0000-0000-000004000000}" name="GAS NAME" dataDxfId="297"/>
    <tableColumn id="5" xr3:uid="{00000000-0010-0000-0000-000005000000}" name="BLDG" dataDxfId="296"/>
    <tableColumn id="6" xr3:uid="{00000000-0010-0000-0000-000006000000}" name="PLC HOSTNAME" dataDxfId="295"/>
    <tableColumn id="7" xr3:uid="{00000000-0010-0000-0000-000007000000}" name="PLC IP" dataDxfId="294"/>
    <tableColumn id="8" xr3:uid="{00000000-0010-0000-0000-000008000000}" name="HMI IP" dataDxfId="293"/>
    <tableColumn id="21" xr3:uid="{38424EF1-01CC-466E-92E6-49304A6DC8DE}" name="Subnet Mask" dataDxfId="292"/>
    <tableColumn id="20" xr3:uid="{F779F7D1-7067-4267-A788-5647FF58EA71}" name="Gateway" dataDxfId="291"/>
    <tableColumn id="9" xr3:uid="{00000000-0010-0000-0000-000009000000}" name="GC#" dataDxfId="290"/>
    <tableColumn id="10" xr3:uid="{00000000-0010-0000-0000-00000A000000}" name="MODEL" dataDxfId="289"/>
    <tableColumn id="11" xr3:uid="{00000000-0010-0000-0000-00000B000000}" name="PROGRAM" dataDxfId="288"/>
    <tableColumn id="12" xr3:uid="{00000000-0010-0000-0000-00000C000000}" name="INS VER" dataDxfId="287"/>
    <tableColumn id="13" xr3:uid="{00000000-0010-0000-0000-00000D000000}" name="WIP VER" dataDxfId="286"/>
    <tableColumn id="14" xr3:uid="{00000000-0010-0000-0000-00000E000000}" name="DELIVERY" dataDxfId="285"/>
    <tableColumn id="15" xr3:uid="{00000000-0010-0000-0000-00000F000000}" name="COMMISSION" dataDxfId="284"/>
    <tableColumn id="16" xr3:uid="{00000000-0010-0000-0000-000010000000}" name="STATUS" dataDxfId="283"/>
    <tableColumn id="19" xr3:uid="{00000000-0010-0000-0000-000013000000}" name="SHIPPED" dataDxfId="282"/>
    <tableColumn id="17" xr3:uid="{00000000-0010-0000-0000-000011000000}" name="ProgSent" dataDxfId="281"/>
    <tableColumn id="18" xr3:uid="{00000000-0010-0000-0000-000012000000}" name="Notes" dataDxfId="280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B49F7A0-36A1-4209-A600-8BC2D99C63C2}" name="Table8" displayName="Table8" ref="A1:U39" totalsRowShown="0" headerRowDxfId="48" dataDxfId="47" headerRowBorderDxfId="45" tableBorderDxfId="46" totalsRowBorderDxfId="44">
  <autoFilter ref="A1:U39" xr:uid="{0B49F7A0-36A1-4209-A600-8BC2D99C63C2}"/>
  <tableColumns count="21">
    <tableColumn id="1" xr3:uid="{B4DA82A4-5604-49AA-B09C-B949B7F90B9D}" name="PO" dataDxfId="43"/>
    <tableColumn id="2" xr3:uid="{9CAC5ABB-D2A2-4485-A53C-533D0865060A}" name="PROJECT" dataDxfId="42"/>
    <tableColumn id="3" xr3:uid="{38F693EF-40FA-4CB0-8BDC-51EC6B7B3083}" name="GAS" dataDxfId="41"/>
    <tableColumn id="4" xr3:uid="{1D6F73EE-FC6E-45B2-B48E-F430A8C50269}" name="GAS NAME" dataDxfId="40"/>
    <tableColumn id="5" xr3:uid="{1F033936-6392-4FCF-8004-F5938734C1BB}" name="FAB" dataDxfId="39"/>
    <tableColumn id="6" xr3:uid="{0724C7DE-681E-421F-9235-CA766E5CE986}" name="PLC HOSTNAME" dataDxfId="38">
      <calculatedColumnFormula>"PLC_BSGS_"&amp;LEFT(Table8[[#This Row],[PROJECT]],6)&amp;"_"&amp;RIGHT(Table8[[#This Row],[PROJECT]],3)</calculatedColumnFormula>
    </tableColumn>
    <tableColumn id="7" xr3:uid="{69329AD4-6824-4C3B-B290-2D61453B8CEE}" name="PLC IP" dataDxfId="37"/>
    <tableColumn id="8" xr3:uid="{CF4E7850-7E6D-4257-BF92-0A6E17F90E93}" name="HMI IP" dataDxfId="36"/>
    <tableColumn id="20" xr3:uid="{B60B4C92-0EA6-45A2-BF69-EF510047A569}" name="Subnet Mask" dataDxfId="35"/>
    <tableColumn id="21" xr3:uid="{EA4B963E-BB03-4ECA-863F-B99FB4BDEB08}" name="Gateway" dataDxfId="34"/>
    <tableColumn id="9" xr3:uid="{BCF22EF3-C416-4D10-98C2-B515B4D265DC}" name="GC#" dataDxfId="33"/>
    <tableColumn id="10" xr3:uid="{987B5294-BAF4-4C0D-91F6-A10346D556AF}" name="MODEL" dataDxfId="32"/>
    <tableColumn id="11" xr3:uid="{8A443040-52F4-4729-80E7-67A7E7BB0358}" name="PROGRAM" dataDxfId="31"/>
    <tableColumn id="12" xr3:uid="{1747056D-50A8-4B4F-BF30-14AA1F80442E}" name="INSTALLED VER" dataDxfId="30"/>
    <tableColumn id="13" xr3:uid="{E4132F65-315E-48E7-AD10-0505DAAC7117}" name="WIP VER" dataDxfId="29"/>
    <tableColumn id="14" xr3:uid="{AD017D1B-C0D1-48D5-9DE0-4AB5E4BE8AD7}" name="DELIVERY" dataDxfId="28"/>
    <tableColumn id="15" xr3:uid="{55236A14-8721-4706-9201-5BE1FA36D25C}" name="COMMISSIONED" dataDxfId="27"/>
    <tableColumn id="16" xr3:uid="{DBF54FCA-566F-49F3-820E-9ACA7D72B2BA}" name="STATUS" dataDxfId="26"/>
    <tableColumn id="17" xr3:uid="{8D5D95A4-91E7-44A2-8A1B-BAC92FA53A2A}" name="SHIPPED" dataDxfId="25"/>
    <tableColumn id="18" xr3:uid="{E9F4A685-E46C-4C61-9235-41BEC3A057D2}" name="ProgSent" dataDxfId="24"/>
    <tableColumn id="19" xr3:uid="{7E7EECA4-7475-45AB-BF7C-0B31608B41A0}" name="Notes" dataDxfId="23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B802AFB-AE22-4C4E-ACE8-A3192616E188}" name="Table911" displayName="Table911" ref="A1:T8" totalsRowShown="0" headerRowDxfId="22" dataDxfId="21" tableBorderDxfId="20">
  <autoFilter ref="A1:T8" xr:uid="{B99FBB63-3441-4AF2-96BA-443A92A6E04F}"/>
  <tableColumns count="20">
    <tableColumn id="1" xr3:uid="{F4B439F9-3AE4-4344-8666-F1504F9B872E}" name="PO" dataDxfId="19"/>
    <tableColumn id="2" xr3:uid="{9D4ADA8E-4F81-47CF-B492-EF0E047AF3D5}" name="PROJECT" dataDxfId="18"/>
    <tableColumn id="3" xr3:uid="{9CADB846-DE5E-4098-8D26-320DD9F64565}" name="LIQUID" dataDxfId="17"/>
    <tableColumn id="4" xr3:uid="{9A5730FE-AA74-4655-BFB3-B4A290A9457F}" name="PLC HOSTNAME" dataDxfId="16">
      <calculatedColumnFormula>Table911[[#This Row],[PROJECT]]</calculatedColumnFormula>
    </tableColumn>
    <tableColumn id="20" xr3:uid="{27210327-FA34-4A49-B73F-C07784971630}" name="HMI HOSTNAME" dataDxfId="15">
      <calculatedColumnFormula>Table911[[#This Row],[PLC HOSTNAME]]&amp;"-HMI"</calculatedColumnFormula>
    </tableColumn>
    <tableColumn id="5" xr3:uid="{3A0EF8DB-5D04-4B4F-A018-F463F5DD65F6}" name="PLC IP" dataDxfId="14"/>
    <tableColumn id="6" xr3:uid="{05917920-D687-4346-990E-719582E1FF32}" name="HMI IP" dataDxfId="13"/>
    <tableColumn id="7" xr3:uid="{C68D630E-4635-4F08-8FDE-5684D62F4997}" name="Subnet Mask" dataDxfId="12"/>
    <tableColumn id="8" xr3:uid="{86AD5027-21E6-4B6B-982E-54C12AE5603C}" name="Gateway" dataDxfId="11"/>
    <tableColumn id="9" xr3:uid="{314A9165-04E5-441A-AD8C-008837729F0F}" name="GC#" dataDxfId="10"/>
    <tableColumn id="10" xr3:uid="{8AC53D95-B5F5-4444-94F6-EE3C7C7D0EBF}" name="MODEL" dataDxfId="9">
      <calculatedColumnFormula>"DFS 4-AX250-"&amp;C2</calculatedColumnFormula>
    </tableColumn>
    <tableColumn id="11" xr3:uid="{522CF2C3-A5F1-45CD-AE43-CF164EEAE4AD}" name="PROGRAM" dataDxfId="8"/>
    <tableColumn id="12" xr3:uid="{BC8D290B-6478-46DA-8167-589EB78CC83C}" name="INSTALLED VER" dataDxfId="7"/>
    <tableColumn id="13" xr3:uid="{FBFE36F0-2290-4CC4-B0F9-3C613402B50C}" name="WIP VER" dataDxfId="6"/>
    <tableColumn id="14" xr3:uid="{FAD69E90-063E-4620-AEBE-BC1B6FE37DB2}" name="DELIVERY" dataDxfId="5"/>
    <tableColumn id="15" xr3:uid="{C34C3416-377B-4857-A9EC-DC92B08C7435}" name="COMMISSIONED" dataDxfId="4"/>
    <tableColumn id="16" xr3:uid="{9E3C8CE7-8D27-48CB-9FA4-671306C84007}" name="STATUS" dataDxfId="3"/>
    <tableColumn id="17" xr3:uid="{4E2B2E14-ACD9-4C60-8660-ADCF5AE0A028}" name="SHIPPED" dataDxfId="2"/>
    <tableColumn id="18" xr3:uid="{3387F1E4-D00D-4BCE-94D4-660639F4B0E0}" name="ProgSent" dataDxfId="1"/>
    <tableColumn id="19" xr3:uid="{6B00728E-5A96-4223-94D1-1CBDDAB8BFE4}" name="Notes" dataDxfId="0"/>
  </tableColumns>
  <tableStyleInfo name="TableStyleLight1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A1:U146" totalsRowShown="0" headerRowDxfId="267" dataDxfId="266">
  <autoFilter ref="A1:U146" xr:uid="{00000000-0009-0000-0100-000004000000}"/>
  <sortState xmlns:xlrd2="http://schemas.microsoft.com/office/spreadsheetml/2017/richdata2" ref="A2:T122">
    <sortCondition ref="B1:B122"/>
  </sortState>
  <tableColumns count="21">
    <tableColumn id="1" xr3:uid="{00000000-0010-0000-0100-000001000000}" name="PO" dataDxfId="265"/>
    <tableColumn id="2" xr3:uid="{00000000-0010-0000-0100-000002000000}" name="PROJECT" dataDxfId="264"/>
    <tableColumn id="3" xr3:uid="{00000000-0010-0000-0100-000003000000}" name="GAS" dataDxfId="263"/>
    <tableColumn id="4" xr3:uid="{00000000-0010-0000-0100-000004000000}" name="GAS NAME" dataDxfId="262"/>
    <tableColumn id="5" xr3:uid="{00000000-0010-0000-0100-000005000000}" name="BLDG" dataDxfId="261"/>
    <tableColumn id="6" xr3:uid="{00000000-0010-0000-0100-000006000000}" name="PLC HOSTNAME" dataDxfId="260"/>
    <tableColumn id="7" xr3:uid="{00000000-0010-0000-0100-000007000000}" name="PLC IP" dataDxfId="259"/>
    <tableColumn id="8" xr3:uid="{00000000-0010-0000-0100-000008000000}" name="HMI IP" dataDxfId="258"/>
    <tableColumn id="20" xr3:uid="{2DD90D81-6036-442E-9E98-5B55D7C6A120}" name="Subnet Mask" dataDxfId="257"/>
    <tableColumn id="21" xr3:uid="{0F47D3A1-2A18-4063-B6B2-4EEC4831A620}" name="Gateway" dataDxfId="256"/>
    <tableColumn id="9" xr3:uid="{00000000-0010-0000-0100-000009000000}" name="GC#" dataDxfId="255"/>
    <tableColumn id="10" xr3:uid="{00000000-0010-0000-0100-00000A000000}" name="MODEL" dataDxfId="254"/>
    <tableColumn id="11" xr3:uid="{00000000-0010-0000-0100-00000B000000}" name="PROGRAM" dataDxfId="253"/>
    <tableColumn id="12" xr3:uid="{00000000-0010-0000-0100-00000C000000}" name="INSTALLED VER" dataDxfId="252"/>
    <tableColumn id="13" xr3:uid="{00000000-0010-0000-0100-00000D000000}" name="WIP VER" dataDxfId="251"/>
    <tableColumn id="14" xr3:uid="{00000000-0010-0000-0100-00000E000000}" name="DELIVERY" dataDxfId="250"/>
    <tableColumn id="15" xr3:uid="{00000000-0010-0000-0100-00000F000000}" name="COMMISSIONED" dataDxfId="249"/>
    <tableColumn id="16" xr3:uid="{00000000-0010-0000-0100-000010000000}" name="STATUS" dataDxfId="248"/>
    <tableColumn id="19" xr3:uid="{00000000-0010-0000-0100-000013000000}" name="SHIPPED" dataDxfId="247"/>
    <tableColumn id="17" xr3:uid="{00000000-0010-0000-0100-000011000000}" name="ProgSent" dataDxfId="246"/>
    <tableColumn id="18" xr3:uid="{00000000-0010-0000-0100-000012000000}" name="Notes" dataDxfId="245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99FBB63-3441-4AF2-96BA-443A92A6E04F}" name="Table9" displayName="Table9" ref="A1:T21" totalsRowShown="0" headerRowDxfId="242" dataDxfId="241" tableBorderDxfId="240">
  <autoFilter ref="A1:T21" xr:uid="{B99FBB63-3441-4AF2-96BA-443A92A6E04F}"/>
  <tableColumns count="20">
    <tableColumn id="1" xr3:uid="{9B4F5549-F0E1-4F8D-8688-8E7ADE0D5743}" name="PO" dataDxfId="239"/>
    <tableColumn id="2" xr3:uid="{81CD2A19-F06C-4219-8F2D-678911521BFF}" name="PROJECT" dataDxfId="238"/>
    <tableColumn id="3" xr3:uid="{1275771A-BDA8-40A9-89C8-46A46051BA86}" name="LIQUID" dataDxfId="237"/>
    <tableColumn id="4" xr3:uid="{B9C1145C-DF90-4325-B97E-66217BEA4B5B}" name="PLC HOSTNAME" dataDxfId="236">
      <calculatedColumnFormula>Table9[[#This Row],[PROJECT]]</calculatedColumnFormula>
    </tableColumn>
    <tableColumn id="20" xr3:uid="{95B7AE54-2C75-4FAA-A546-70E4A9D32496}" name="HMI HOSTNAME" dataDxfId="235">
      <calculatedColumnFormula>"HMI_"&amp;Table9[[#This Row],[PROJECT]]</calculatedColumnFormula>
    </tableColumn>
    <tableColumn id="5" xr3:uid="{DB14C83E-DA1E-4B1B-9A16-763D30B7F678}" name="PLC IP" dataDxfId="234"/>
    <tableColumn id="6" xr3:uid="{5D2A2B8F-C856-48DE-B5E8-C07F78A11785}" name="HMI IP" dataDxfId="233"/>
    <tableColumn id="7" xr3:uid="{1108C214-8470-469D-BB70-4A716C2C51AE}" name="Subnet Mask" dataDxfId="232"/>
    <tableColumn id="8" xr3:uid="{486C81E2-B62A-4C60-B4DE-682F3B1FCA18}" name="Gateway" dataDxfId="231"/>
    <tableColumn id="9" xr3:uid="{BB454140-FBA5-48D5-8BA5-7E046BBB7D48}" name="GC#" dataDxfId="230"/>
    <tableColumn id="10" xr3:uid="{A43EEFBB-8CA2-4074-9E9E-D616B6D1CE77}" name="MODEL" dataDxfId="229">
      <calculatedColumnFormula>"DFS 4_AX250_"&amp;C2</calculatedColumnFormula>
    </tableColumn>
    <tableColumn id="11" xr3:uid="{8CDD1D46-6301-413E-9D09-82704D108C03}" name="PROGRAM" dataDxfId="228"/>
    <tableColumn id="12" xr3:uid="{E87EC5BD-D5FA-4B6A-AE38-CC25A9A8CEB8}" name="INSTALLED VER" dataDxfId="227"/>
    <tableColumn id="13" xr3:uid="{6D9614A2-E9A1-40B4-8DF3-6DBDCD7C871F}" name="WIP VER" dataDxfId="226"/>
    <tableColumn id="14" xr3:uid="{3702E578-6239-4B58-974E-42E22A699124}" name="DELIVERY" dataDxfId="225"/>
    <tableColumn id="15" xr3:uid="{4B7C4135-7C57-401B-9B87-B2D3335D3871}" name="COMMISSIONED" dataDxfId="224"/>
    <tableColumn id="16" xr3:uid="{CD3BF4A6-1D95-41E1-A1D7-3AD95F1D319E}" name="STATUS" dataDxfId="223"/>
    <tableColumn id="17" xr3:uid="{C9D1CA73-3235-4753-96AC-5A27B9172E1F}" name="SHIPPED" dataDxfId="222"/>
    <tableColumn id="18" xr3:uid="{F3661279-AA8A-41F7-9DDE-E07FF897D63C}" name="ProgSent" dataDxfId="221"/>
    <tableColumn id="19" xr3:uid="{BAB6188E-7ED4-4D17-BA52-91981CD65AAA}" name="Notes" dataDxfId="220"/>
  </tableColumns>
  <tableStyleInfo name="TableStyleLight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156" displayName="Table156" ref="A1:U144" totalsRowShown="0" headerRowDxfId="213" dataDxfId="212">
  <autoFilter ref="A1:U144" xr:uid="{00000000-0009-0000-0100-000005000000}">
    <filterColumn colId="17">
      <filters blank="1">
        <filter val="SHIPPED"/>
        <filter val="WIP"/>
      </filters>
    </filterColumn>
  </autoFilter>
  <sortState xmlns:xlrd2="http://schemas.microsoft.com/office/spreadsheetml/2017/richdata2" ref="A2:T119">
    <sortCondition ref="B1:B119"/>
  </sortState>
  <tableColumns count="21">
    <tableColumn id="1" xr3:uid="{00000000-0010-0000-0200-000001000000}" name="PO" dataDxfId="211"/>
    <tableColumn id="2" xr3:uid="{00000000-0010-0000-0200-000002000000}" name="PROJECT" dataDxfId="210"/>
    <tableColumn id="3" xr3:uid="{00000000-0010-0000-0200-000003000000}" name="GAS" dataDxfId="209"/>
    <tableColumn id="4" xr3:uid="{00000000-0010-0000-0200-000004000000}" name="GAS NAME" dataDxfId="208"/>
    <tableColumn id="5" xr3:uid="{00000000-0010-0000-0200-000005000000}" name="BLDG" dataDxfId="207"/>
    <tableColumn id="6" xr3:uid="{00000000-0010-0000-0200-000006000000}" name="PLC HOSTNAME" dataDxfId="206"/>
    <tableColumn id="7" xr3:uid="{00000000-0010-0000-0200-000007000000}" name="PLC IP" dataDxfId="205"/>
    <tableColumn id="8" xr3:uid="{00000000-0010-0000-0200-000008000000}" name="HMI IP" dataDxfId="204"/>
    <tableColumn id="20" xr3:uid="{2727362A-F801-4C4C-9B17-9BC8CE0F73A9}" name="Subnet Mask" dataDxfId="203"/>
    <tableColumn id="21" xr3:uid="{D60364A6-1683-41B4-9EC7-9CC30B50D967}" name="Gateway" dataDxfId="202"/>
    <tableColumn id="9" xr3:uid="{68A71721-4B3D-4003-9FD9-33CE1E74BBAE}" name="GP" dataDxfId="201"/>
    <tableColumn id="10" xr3:uid="{00000000-0010-0000-0200-00000A000000}" name="MODEL" dataDxfId="200"/>
    <tableColumn id="11" xr3:uid="{00000000-0010-0000-0200-00000B000000}" name="PROGRAM" dataDxfId="199"/>
    <tableColumn id="12" xr3:uid="{00000000-0010-0000-0200-00000C000000}" name="INSTALLED VER" dataDxfId="198"/>
    <tableColumn id="13" xr3:uid="{00000000-0010-0000-0200-00000D000000}" name="WIP VER" dataDxfId="197"/>
    <tableColumn id="14" xr3:uid="{00000000-0010-0000-0200-00000E000000}" name="DELIVERY" dataDxfId="196"/>
    <tableColumn id="15" xr3:uid="{00000000-0010-0000-0200-00000F000000}" name="COMMISSIONED" dataDxfId="195"/>
    <tableColumn id="16" xr3:uid="{00000000-0010-0000-0200-000010000000}" name="STATUS" dataDxfId="194"/>
    <tableColumn id="19" xr3:uid="{00000000-0010-0000-0200-000013000000}" name="SHIPPED" dataDxfId="193"/>
    <tableColumn id="17" xr3:uid="{00000000-0010-0000-0200-000011000000}" name="ProgSent" dataDxfId="192"/>
    <tableColumn id="18" xr3:uid="{00000000-0010-0000-0200-000012000000}" name="Notes" dataDxfId="191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7759898-FC6F-4296-A9F3-8CA26772D126}" name="Table15612" displayName="Table15612" ref="A1:T144" totalsRowShown="0" headerRowDxfId="184" dataDxfId="183">
  <autoFilter ref="A1:T144" xr:uid="{00000000-0009-0000-0100-000005000000}"/>
  <sortState xmlns:xlrd2="http://schemas.microsoft.com/office/spreadsheetml/2017/richdata2" ref="A2:S119">
    <sortCondition ref="B1:B119"/>
  </sortState>
  <tableColumns count="20">
    <tableColumn id="1" xr3:uid="{EBE86B27-8851-42B9-91EB-73304362B3DE}" name="PO" dataDxfId="182"/>
    <tableColumn id="2" xr3:uid="{7CCE5D72-5F54-403D-A0FC-333ED61F5D4B}" name="PROJECT" dataDxfId="181"/>
    <tableColumn id="3" xr3:uid="{2936B839-D5FE-4710-891B-3E877C8DD89D}" name="GAS" dataDxfId="180"/>
    <tableColumn id="4" xr3:uid="{9DEA0B7C-1E65-4335-A985-8F655818FCB8}" name="GAS NAME" dataDxfId="179"/>
    <tableColumn id="5" xr3:uid="{8463C092-20BB-43A9-918B-E942E3052F76}" name="BLDG" dataDxfId="178"/>
    <tableColumn id="6" xr3:uid="{BAA8DB58-10B4-4F81-A74F-DA1B33B653A2}" name="PLC HOSTNAME" dataDxfId="177"/>
    <tableColumn id="7" xr3:uid="{F73A4B8C-C1E8-4467-9A8B-C7E945077F52}" name="PLC IP" dataDxfId="176"/>
    <tableColumn id="8" xr3:uid="{A266CE96-37C4-4385-B3D5-7D4A8E520850}" name="HMI IP" dataDxfId="175"/>
    <tableColumn id="20" xr3:uid="{3706773D-8BA7-4BAF-9171-50ADDE08E684}" name="Subnet Mask" dataDxfId="174"/>
    <tableColumn id="21" xr3:uid="{3DDF794D-D114-413A-B19F-6BEBF1E1EFC4}" name="Gateway" dataDxfId="173"/>
    <tableColumn id="10" xr3:uid="{5212FB3A-95BE-4927-A804-4C01F5EAC470}" name="MODEL" dataDxfId="172">
      <calculatedColumnFormula>"DFS 8-AX250-"&amp;Table15612[[#This Row],[GAS]]</calculatedColumnFormula>
    </tableColumn>
    <tableColumn id="11" xr3:uid="{E393D83C-00F2-4C29-978B-39E9903697BC}" name="PROGRAM" dataDxfId="171"/>
    <tableColumn id="12" xr3:uid="{C86FF5E2-CFAB-4D5E-A0D7-EF64147A43A1}" name="INSTALLED VER" dataDxfId="170"/>
    <tableColumn id="13" xr3:uid="{FCF0CBA0-85CF-4656-A8DD-DC14BBF3F085}" name="WIP VER" dataDxfId="169"/>
    <tableColumn id="14" xr3:uid="{1287C4DD-F47A-4250-8811-79AA535BB5FC}" name="DELIVERY" dataDxfId="168"/>
    <tableColumn id="15" xr3:uid="{687B3B0F-7EAF-4019-9309-7C13E3A6B57F}" name="COMMISSIONED" dataDxfId="167"/>
    <tableColumn id="16" xr3:uid="{18486BB7-5773-4D1E-B400-C4B3D45B050F}" name="STATUS" dataDxfId="166"/>
    <tableColumn id="19" xr3:uid="{C6A46BB7-6AA7-4477-8713-55589135A174}" name="SHIPPED" dataDxfId="165"/>
    <tableColumn id="17" xr3:uid="{E6044870-381D-45F3-B7FB-F0F76F8D8D96}" name="ProgSent" dataDxfId="164"/>
    <tableColumn id="18" xr3:uid="{137F6EDD-2191-433C-8B0F-9E4327381ECE}" name="Notes" dataDxfId="163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097846B-133B-4148-A568-BE6C73AD89A6}" name="Table157" displayName="Table157" ref="A1:V143" totalsRowShown="0" headerRowDxfId="149" dataDxfId="148">
  <autoFilter ref="A1:V143" xr:uid="{00000000-0009-0000-0100-000004000000}"/>
  <sortState xmlns:xlrd2="http://schemas.microsoft.com/office/spreadsheetml/2017/richdata2" ref="A2:U119">
    <sortCondition ref="B1:B119"/>
  </sortState>
  <tableColumns count="22">
    <tableColumn id="1" xr3:uid="{B1C730A9-C565-4996-820F-B835EF4B534E}" name="PO" dataDxfId="147"/>
    <tableColumn id="2" xr3:uid="{C0F5D3AB-D6FD-43F5-8A18-87086A6806EF}" name="PROJECT" dataDxfId="146"/>
    <tableColumn id="3" xr3:uid="{5A267184-AE00-45CA-A3A2-A30803B7B2B4}" name="GAS" dataDxfId="145"/>
    <tableColumn id="4" xr3:uid="{EDB821F5-E98D-4156-9DD1-04C931E248F1}" name="GAS NAME" dataDxfId="144"/>
    <tableColumn id="5" xr3:uid="{8CC1A309-B26F-484D-A1AA-98BCB19F9508}" name="BLDG" dataDxfId="143"/>
    <tableColumn id="6" xr3:uid="{287B6AE0-0A59-41A9-BAB1-59B6527A8B2D}" name="PLC HOSTNAME" dataDxfId="142"/>
    <tableColumn id="20" xr3:uid="{AF8A3954-5CE8-452A-81FA-56D7A847351E}" name="LOCATION" dataDxfId="141"/>
    <tableColumn id="7" xr3:uid="{1BEA94E3-E106-4CFE-92D2-12B9342A824D}" name="PLC IP" dataDxfId="140"/>
    <tableColumn id="8" xr3:uid="{2DB1FA78-FE9A-4DE3-8003-4E34BB20D455}" name="HMI IP" dataDxfId="139"/>
    <tableColumn id="22" xr3:uid="{7DB3967C-995E-4CF1-88F1-CD3F327762F0}" name="Subnet Mask" dataDxfId="138"/>
    <tableColumn id="21" xr3:uid="{355D8542-8ACD-4705-A0B2-A50F959E7FB4}" name="Gateway" dataDxfId="137"/>
    <tableColumn id="9" xr3:uid="{DE4EB909-E7D1-4E34-9EC8-6DD8FB257499}" name="GC#" dataDxfId="136"/>
    <tableColumn id="10" xr3:uid="{19D27877-6425-4D9A-8933-19EFF96985A8}" name="MODEL" dataDxfId="135"/>
    <tableColumn id="11" xr3:uid="{C6C1F873-4530-4840-B2A1-1A77CBA7959C}" name="PROGRAM" dataDxfId="134"/>
    <tableColumn id="12" xr3:uid="{2F04D92E-8B80-44EA-88E7-928C23A41582}" name="INSTALLED VER" dataDxfId="133"/>
    <tableColumn id="13" xr3:uid="{7C82C4C1-6546-4FFF-8925-00F6BBB8FE7D}" name="WIP VER" dataDxfId="132"/>
    <tableColumn id="14" xr3:uid="{8785980C-9A05-4FF6-BADD-65FD7026E275}" name="DELIVERY" dataDxfId="131"/>
    <tableColumn id="15" xr3:uid="{AE1FC243-AC33-4A68-9383-BEA9BC6308D0}" name="COMMISSIONED" dataDxfId="130"/>
    <tableColumn id="16" xr3:uid="{313272B5-1D0C-48FB-BFAC-F123E7CA7DDE}" name="STATUS" dataDxfId="129"/>
    <tableColumn id="19" xr3:uid="{D62B1D61-18FC-4486-9D6F-593C84930CA1}" name="SHIPPED" dataDxfId="128"/>
    <tableColumn id="17" xr3:uid="{FC0D7F6C-59ED-470C-9D1D-22822E4B97E5}" name="ProgSent" dataDxfId="127"/>
    <tableColumn id="18" xr3:uid="{55AA1249-7394-4476-80D9-B748E4B33490}" name="Notes" dataDxfId="126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3000000}" name="Table2" displayName="Table2" ref="A1:T38" totalsRowShown="0" headerRowDxfId="123" tableBorderDxfId="122">
  <autoFilter ref="A1:T38" xr:uid="{00000000-0009-0000-0100-000002000000}"/>
  <tableColumns count="20">
    <tableColumn id="1" xr3:uid="{00000000-0010-0000-0300-000001000000}" name="PO" dataDxfId="121"/>
    <tableColumn id="2" xr3:uid="{00000000-0010-0000-0300-000002000000}" name="PROJECT" dataDxfId="120"/>
    <tableColumn id="3" xr3:uid="{00000000-0010-0000-0300-000003000000}" name="GAS" dataDxfId="119"/>
    <tableColumn id="4" xr3:uid="{00000000-0010-0000-0300-000004000000}" name="GAS NAME" dataDxfId="118"/>
    <tableColumn id="5" xr3:uid="{00000000-0010-0000-0300-000005000000}" name="BLDG" dataDxfId="117"/>
    <tableColumn id="6" xr3:uid="{00000000-0010-0000-0300-000006000000}" name="PLC HOSTNAME" dataDxfId="116"/>
    <tableColumn id="7" xr3:uid="{00000000-0010-0000-0300-000007000000}" name="PLC IP" dataDxfId="115"/>
    <tableColumn id="8" xr3:uid="{00000000-0010-0000-0300-000008000000}" name="HMI IP" dataDxfId="114"/>
    <tableColumn id="19" xr3:uid="{4EE3DD57-15C0-45A5-B422-58E7E657D5B2}" name="Subnet Mask" dataDxfId="113"/>
    <tableColumn id="20" xr3:uid="{A1A7DC64-711F-4A83-9FD7-4FEB3C2A9A89}" name="Gateway" dataDxfId="112"/>
    <tableColumn id="9" xr3:uid="{00000000-0010-0000-0300-000009000000}" name="GC#" dataDxfId="111"/>
    <tableColumn id="10" xr3:uid="{00000000-0010-0000-0300-00000A000000}" name="MODEL"/>
    <tableColumn id="11" xr3:uid="{00000000-0010-0000-0300-00000B000000}" name="PROGRAM"/>
    <tableColumn id="12" xr3:uid="{00000000-0010-0000-0300-00000C000000}" name="INSTALLED VER"/>
    <tableColumn id="13" xr3:uid="{00000000-0010-0000-0300-00000D000000}" name="WIP VER"/>
    <tableColumn id="14" xr3:uid="{00000000-0010-0000-0300-00000E000000}" name="DELIVERY"/>
    <tableColumn id="15" xr3:uid="{00000000-0010-0000-0300-00000F000000}" name="COMMISSIONED"/>
    <tableColumn id="16" xr3:uid="{00000000-0010-0000-0300-000010000000}" name="STATUS"/>
    <tableColumn id="17" xr3:uid="{00000000-0010-0000-0300-000011000000}" name="ProgSent"/>
    <tableColumn id="18" xr3:uid="{00000000-0010-0000-0300-000012000000}" name="Notes"/>
  </tableColumns>
  <tableStyleInfo name="TableStyleLight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T30" totalsRowShown="0" headerRowDxfId="103" tableBorderDxfId="102">
  <autoFilter ref="A1:T30" xr:uid="{00000000-0009-0000-0100-000003000000}"/>
  <tableColumns count="20">
    <tableColumn id="1" xr3:uid="{00000000-0010-0000-0400-000001000000}" name="PO" dataDxfId="101"/>
    <tableColumn id="2" xr3:uid="{00000000-0010-0000-0400-000002000000}" name="PROJECT" dataDxfId="100"/>
    <tableColumn id="3" xr3:uid="{00000000-0010-0000-0400-000003000000}" name="GAS" dataDxfId="99"/>
    <tableColumn id="4" xr3:uid="{00000000-0010-0000-0400-000004000000}" name="GAS NAME" dataDxfId="98"/>
    <tableColumn id="5" xr3:uid="{00000000-0010-0000-0400-000005000000}" name="BLDG" dataDxfId="97"/>
    <tableColumn id="6" xr3:uid="{00000000-0010-0000-0400-000006000000}" name="PLC HOSTNAME" dataDxfId="96"/>
    <tableColumn id="7" xr3:uid="{00000000-0010-0000-0400-000007000000}" name="PLC IP" dataDxfId="95"/>
    <tableColumn id="8" xr3:uid="{00000000-0010-0000-0400-000008000000}" name="HMI IP" dataDxfId="94"/>
    <tableColumn id="11" xr3:uid="{C440EB64-C977-4A3C-89B1-2A9748916C0C}" name="Subnet Mask" dataDxfId="93"/>
    <tableColumn id="20" xr3:uid="{5D9DB90C-720B-4F76-936C-3FA097D3ACC2}" name="Gateway" dataDxfId="92"/>
    <tableColumn id="9" xr3:uid="{00000000-0010-0000-0400-000009000000}" name="GC#" dataDxfId="91"/>
    <tableColumn id="10" xr3:uid="{00000000-0010-0000-0400-00000A000000}" name="MODEL"/>
    <tableColumn id="12" xr3:uid="{00000000-0010-0000-0400-00000C000000}" name="PROGRAM"/>
    <tableColumn id="13" xr3:uid="{00000000-0010-0000-0400-00000D000000}" name="INSTALLED VER"/>
    <tableColumn id="14" xr3:uid="{00000000-0010-0000-0400-00000E000000}" name="WIP VER"/>
    <tableColumn id="15" xr3:uid="{00000000-0010-0000-0400-00000F000000}" name="DELIVERY"/>
    <tableColumn id="16" xr3:uid="{00000000-0010-0000-0400-000010000000}" name="COMMISSIONED"/>
    <tableColumn id="17" xr3:uid="{00000000-0010-0000-0400-000011000000}" name="STATUS"/>
    <tableColumn id="18" xr3:uid="{00000000-0010-0000-0400-000012000000}" name="ProgSent"/>
    <tableColumn id="19" xr3:uid="{00000000-0010-0000-0400-000013000000}" name="Notes"/>
  </tableColumns>
  <tableStyleInfo name="TableStyleLight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1568" displayName="Table1568" ref="A1:U144" totalsRowShown="0" headerRowDxfId="76" dataDxfId="75">
  <autoFilter ref="A1:U144" xr:uid="{00000000-0009-0000-0100-000007000000}"/>
  <sortState xmlns:xlrd2="http://schemas.microsoft.com/office/spreadsheetml/2017/richdata2" ref="A2:T119">
    <sortCondition ref="B1:B119"/>
  </sortState>
  <tableColumns count="21">
    <tableColumn id="1" xr3:uid="{00000000-0010-0000-0500-000001000000}" name="PO" dataDxfId="74"/>
    <tableColumn id="2" xr3:uid="{00000000-0010-0000-0500-000002000000}" name="PROJECT" dataDxfId="73"/>
    <tableColumn id="3" xr3:uid="{00000000-0010-0000-0500-000003000000}" name="GAS" dataDxfId="72"/>
    <tableColumn id="4" xr3:uid="{00000000-0010-0000-0500-000004000000}" name="GAS NAME" dataDxfId="71"/>
    <tableColumn id="5" xr3:uid="{00000000-0010-0000-0500-000005000000}" name="BLDG" dataDxfId="70"/>
    <tableColumn id="6" xr3:uid="{00000000-0010-0000-0500-000006000000}" name="PLC HOSTNAME" dataDxfId="69"/>
    <tableColumn id="7" xr3:uid="{00000000-0010-0000-0500-000007000000}" name="PLC IP" dataDxfId="68"/>
    <tableColumn id="8" xr3:uid="{00000000-0010-0000-0500-000008000000}" name="HMI IP" dataDxfId="67"/>
    <tableColumn id="20" xr3:uid="{49F67576-5CB1-4B47-9BC0-DB2290722008}" name="Subnet Mask" dataDxfId="66"/>
    <tableColumn id="21" xr3:uid="{175D2766-D8B3-4849-8711-F8EDE682F327}" name="Gateway" dataDxfId="65"/>
    <tableColumn id="9" xr3:uid="{00000000-0010-0000-0500-000009000000}" name="GC#" dataDxfId="64"/>
    <tableColumn id="10" xr3:uid="{00000000-0010-0000-0500-00000A000000}" name="MODEL" dataDxfId="63"/>
    <tableColumn id="11" xr3:uid="{00000000-0010-0000-0500-00000B000000}" name="PROGRAM" dataDxfId="62"/>
    <tableColumn id="12" xr3:uid="{00000000-0010-0000-0500-00000C000000}" name="INSTALLED VER" dataDxfId="61"/>
    <tableColumn id="13" xr3:uid="{00000000-0010-0000-0500-00000D000000}" name="WIP VER" dataDxfId="60"/>
    <tableColumn id="14" xr3:uid="{00000000-0010-0000-0500-00000E000000}" name="DELIVERY" dataDxfId="59"/>
    <tableColumn id="15" xr3:uid="{00000000-0010-0000-0500-00000F000000}" name="COMMISSIONED" dataDxfId="58"/>
    <tableColumn id="16" xr3:uid="{00000000-0010-0000-0500-000010000000}" name="STATUS" dataDxfId="57"/>
    <tableColumn id="19" xr3:uid="{00000000-0010-0000-0500-000013000000}" name="SHIPPED" dataDxfId="56"/>
    <tableColumn id="17" xr3:uid="{00000000-0010-0000-0500-000011000000}" name="ProgSent" dataDxfId="55"/>
    <tableColumn id="18" xr3:uid="{00000000-0010-0000-0500-000012000000}" name="Notes" dataDxfId="54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R1" dT="2022-05-25T16:15:03.25" personId="{66AA31F0-6634-4F14-9700-EF03E40A6DCB}" id="{1AC50FC9-3EDC-4FD6-821D-2BE378E49CEC}">
    <text>Project Status
CANCELED=Customer Cancelled
KO = Kick Off
WIP=Work In Progress
SHIPPED=Shipped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2" dT="2022-10-11T20:41:54.98" personId="{66AA31F0-6634-4F14-9700-EF03E40A6DCB}" id="{7FE824CB-BA13-4BFD-89DC-774AC79EB816}">
    <text>not defined by customer</text>
  </threadedComment>
  <threadedComment ref="H2" dT="2022-10-11T20:42:18.67" personId="{66AA31F0-6634-4F14-9700-EF03E40A6DCB}" id="{C10A0145-9D81-4847-87AD-036A93A427A3}">
    <text>not defined by customer</text>
  </threadedComment>
  <threadedComment ref="I2" dT="2022-10-11T20:42:32.68" personId="{66AA31F0-6634-4F14-9700-EF03E40A6DCB}" id="{00F134BC-7568-4446-8B24-9206311DDA18}">
    <text>not defined by customer</text>
  </threadedComment>
  <threadedComment ref="J2" dT="2022-10-11T20:43:02.17" personId="{66AA31F0-6634-4F14-9700-EF03E40A6DCB}" id="{2CF928AE-AB22-41AE-920F-B594A9AD82B3}">
    <text>not defined by customer</text>
  </threadedComment>
  <threadedComment ref="G3" dT="2022-04-06T14:26:47.65" personId="{E3562AC2-9838-482D-BBFB-3C5B58E81D26}" id="{91D68A31-4844-41AF-ACBA-63A541F33861}">
    <text>not defined by customer</text>
  </threadedComment>
  <threadedComment ref="H3" dT="2022-04-06T14:27:14.24" personId="{E3562AC2-9838-482D-BBFB-3C5B58E81D26}" id="{83FB1089-C90A-4D08-B94E-4641189F8124}">
    <text>not defined by customer</text>
  </threadedComment>
  <threadedComment ref="I3" dT="2022-10-11T20:42:47.09" personId="{66AA31F0-6634-4F14-9700-EF03E40A6DCB}" id="{F58A31F0-7A40-46A4-921A-C8E1D437E735}">
    <text>not defined by customer</text>
  </threadedComment>
  <threadedComment ref="J3" dT="2022-10-11T20:43:08.50" personId="{66AA31F0-6634-4F14-9700-EF03E40A6DCB}" id="{65A151D6-0CAD-4894-9A83-724FC8587093}">
    <text>not defined by customer</text>
  </threadedComment>
  <threadedComment ref="G4" dT="2022-04-06T14:26:47.65" personId="{E3562AC2-9838-482D-BBFB-3C5B58E81D26}" id="{D5150556-E667-4D00-8E8F-CACB354E089B}">
    <text>not defined by customer</text>
  </threadedComment>
  <threadedComment ref="H4" dT="2022-04-06T14:27:14.24" personId="{E3562AC2-9838-482D-BBFB-3C5B58E81D26}" id="{3546F026-A259-4D81-A0A8-AB2B1D946F3C}">
    <text>not defined by customer</text>
  </threadedComment>
  <threadedComment ref="I4" dT="2022-10-11T20:42:54.68" personId="{66AA31F0-6634-4F14-9700-EF03E40A6DCB}" id="{A6EEFABB-FD9C-418A-A9BD-F248F4E8864D}">
    <text>not defined by customer</text>
  </threadedComment>
  <threadedComment ref="J4" dT="2022-10-11T20:43:15.53" personId="{66AA31F0-6634-4F14-9700-EF03E40A6DCB}" id="{016FAFAA-1787-4EDC-AEA0-B8EB4B16B3EA}">
    <text>not defined by customer</text>
  </threadedComment>
  <threadedComment ref="G5" dT="2022-04-06T14:26:47.65" personId="{E3562AC2-9838-482D-BBFB-3C5B58E81D26}" id="{C41EF3D5-8618-4E39-994D-DD064140CBF7}">
    <text>not defined by customer</text>
  </threadedComment>
  <threadedComment ref="H5" dT="2022-04-06T14:27:14.24" personId="{E3562AC2-9838-482D-BBFB-3C5B58E81D26}" id="{8A8A68C8-7410-4FC8-9736-522E40B1141A}">
    <text>not defined by customer</text>
  </threadedComment>
  <threadedComment ref="I5" dT="2022-10-11T20:42:54.68" personId="{66AA31F0-6634-4F14-9700-EF03E40A6DCB}" id="{ACB4FEA0-498E-404C-9ADD-ECFB1AECBD65}">
    <text>not defined by customer</text>
  </threadedComment>
  <threadedComment ref="J5" dT="2022-10-11T20:43:15.53" personId="{66AA31F0-6634-4F14-9700-EF03E40A6DCB}" id="{ACE14FD0-CF1F-4F32-8BE2-757D9EA44E0B}">
    <text>not defined by customer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G2" dT="2022-10-11T20:52:23.37" personId="{66AA31F0-6634-4F14-9700-EF03E40A6DCB}" id="{B8304C45-9F34-4869-8774-F6CD0033A41E}">
    <text>Not defined by customer</text>
  </threadedComment>
  <threadedComment ref="I2" dT="2022-10-11T20:50:53.95" personId="{66AA31F0-6634-4F14-9700-EF03E40A6DCB}" id="{8F582A4E-E2EA-4E09-8BD2-FCB085470FA9}">
    <text>Not defined by customer</text>
  </threadedComment>
  <threadedComment ref="J2" dT="2022-10-11T20:53:41.10" personId="{66AA31F0-6634-4F14-9700-EF03E40A6DCB}" id="{550C9186-5AEF-47D9-9F6E-EE99D139A190}">
    <text>Not defined by customer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I2" dT="2022-10-11T20:50:53.95" personId="{66AA31F0-6634-4F14-9700-EF03E40A6DCB}" id="{EE5C2175-2898-4C0B-BBC7-B610E9B1B2EA}">
    <text>Not defined by customer</text>
  </threadedComment>
  <threadedComment ref="J2" dT="2022-10-11T20:53:41.10" personId="{66AA31F0-6634-4F14-9700-EF03E40A6DCB}" id="{D27657C0-3D6B-4F70-8768-98746BA403C0}">
    <text>Not defined by customer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6.bin"/><Relationship Id="rId5" Type="http://schemas.microsoft.com/office/2017/10/relationships/threadedComment" Target="../threadedComments/threadedComment3.xml"/><Relationship Id="rId4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4.xml"/><Relationship Id="rId4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11.vml"/><Relationship Id="rId1" Type="http://schemas.openxmlformats.org/officeDocument/2006/relationships/hyperlink" Target="https://app.copia.io/DFS/G_G_B_0_C_PW_4E" TargetMode="External"/><Relationship Id="rId4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hyperlink" Target="https://app.copia.io/DFS/G_L_V_0_P_0_23/src/branch/D26315-001" TargetMode="External"/><Relationship Id="rId1" Type="http://schemas.openxmlformats.org/officeDocument/2006/relationships/hyperlink" Target="https://app.copia.io/DFS/G_L_V_0_P_0_23/commit/e480fe89b96a0f394e1285296211b1f6befa346b" TargetMode="External"/><Relationship Id="rId5" Type="http://schemas.openxmlformats.org/officeDocument/2006/relationships/comments" Target="../comments12.xml"/><Relationship Id="rId4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table" Target="../tables/table5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table" Target="../tables/table6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2"/>
  <sheetViews>
    <sheetView workbookViewId="0">
      <selection activeCell="I1" sqref="I1"/>
    </sheetView>
  </sheetViews>
  <sheetFormatPr defaultRowHeight="15"/>
  <cols>
    <col min="1" max="1" width="12.42578125" bestFit="1" customWidth="1"/>
    <col min="4" max="4" width="16.5703125" hidden="1" customWidth="1"/>
    <col min="5" max="6" width="11.42578125" bestFit="1" customWidth="1"/>
    <col min="7" max="8" width="11.42578125" hidden="1" customWidth="1"/>
    <col min="9" max="9" width="55.42578125" hidden="1" customWidth="1"/>
    <col min="13" max="13" width="10.7109375" bestFit="1" customWidth="1"/>
    <col min="16" max="16" width="10.28515625" bestFit="1" customWidth="1"/>
  </cols>
  <sheetData>
    <row r="1" spans="1:18">
      <c r="A1" s="13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40" t="s">
        <v>8</v>
      </c>
      <c r="J1" s="40" t="s">
        <v>9</v>
      </c>
      <c r="K1" s="40" t="s">
        <v>10</v>
      </c>
      <c r="L1" s="40" t="s">
        <v>11</v>
      </c>
      <c r="M1" s="40" t="s">
        <v>12</v>
      </c>
      <c r="N1" s="40" t="s">
        <v>13</v>
      </c>
      <c r="O1" s="40" t="s">
        <v>14</v>
      </c>
      <c r="P1" s="40" t="s">
        <v>15</v>
      </c>
      <c r="Q1" s="40" t="s">
        <v>16</v>
      </c>
      <c r="R1" s="40" t="s">
        <v>17</v>
      </c>
    </row>
    <row r="2" spans="1:18">
      <c r="A2" s="55">
        <v>4400596118</v>
      </c>
      <c r="B2" t="s">
        <v>18</v>
      </c>
      <c r="C2" t="s">
        <v>19</v>
      </c>
      <c r="D2" t="s">
        <v>20</v>
      </c>
      <c r="E2" t="s">
        <v>21</v>
      </c>
      <c r="F2" t="s">
        <v>22</v>
      </c>
      <c r="G2" t="s">
        <v>23</v>
      </c>
      <c r="H2" t="s">
        <v>24</v>
      </c>
      <c r="I2" t="s">
        <v>25</v>
      </c>
      <c r="M2" s="39">
        <v>44512</v>
      </c>
      <c r="O2" t="s">
        <v>15</v>
      </c>
      <c r="P2" s="39">
        <v>44617</v>
      </c>
      <c r="Q2" t="s">
        <v>26</v>
      </c>
    </row>
  </sheetData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T30"/>
  <sheetViews>
    <sheetView topLeftCell="B1" workbookViewId="0">
      <selection activeCell="L1" sqref="L1"/>
    </sheetView>
  </sheetViews>
  <sheetFormatPr defaultRowHeight="15"/>
  <cols>
    <col min="1" max="1" width="5.5703125" hidden="1" customWidth="1"/>
    <col min="2" max="2" width="12.42578125" bestFit="1" customWidth="1"/>
    <col min="3" max="3" width="6.7109375" bestFit="1" customWidth="1"/>
    <col min="4" max="4" width="12.42578125" bestFit="1" customWidth="1"/>
    <col min="5" max="5" width="7.85546875" bestFit="1" customWidth="1"/>
    <col min="6" max="6" width="17.140625" hidden="1" customWidth="1"/>
    <col min="7" max="8" width="15.42578125" bestFit="1" customWidth="1"/>
    <col min="9" max="10" width="6.7109375" hidden="1" customWidth="1"/>
    <col min="11" max="11" width="6.7109375" bestFit="1" customWidth="1"/>
    <col min="12" max="12" width="20.7109375" hidden="1" customWidth="1"/>
    <col min="13" max="13" width="11.28515625" bestFit="1" customWidth="1"/>
    <col min="14" max="14" width="18.28515625" bestFit="1" customWidth="1"/>
    <col min="15" max="15" width="17.28515625" bestFit="1" customWidth="1"/>
    <col min="16" max="16" width="12.28515625" customWidth="1"/>
    <col min="17" max="17" width="16.85546875" customWidth="1"/>
    <col min="18" max="18" width="10" customWidth="1"/>
    <col min="19" max="19" width="12.28515625" hidden="1" customWidth="1"/>
    <col min="20" max="20" width="102.5703125" hidden="1" customWidth="1"/>
    <col min="21" max="21" width="7.5703125" bestFit="1" customWidth="1"/>
    <col min="22" max="22" width="9" bestFit="1" customWidth="1"/>
    <col min="23" max="23" width="6.28515625" bestFit="1" customWidth="1"/>
  </cols>
  <sheetData>
    <row r="1" spans="1:20">
      <c r="A1" s="28" t="s">
        <v>0</v>
      </c>
      <c r="B1" s="11" t="s">
        <v>1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31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16</v>
      </c>
      <c r="T1" s="12" t="s">
        <v>17</v>
      </c>
    </row>
    <row r="2" spans="1:20">
      <c r="A2" s="34" t="s">
        <v>1797</v>
      </c>
      <c r="B2" s="3" t="s">
        <v>1869</v>
      </c>
      <c r="C2" s="3" t="s">
        <v>199</v>
      </c>
      <c r="D2" s="3" t="s">
        <v>200</v>
      </c>
      <c r="E2" s="3"/>
      <c r="F2" s="3"/>
      <c r="G2" s="3" t="s">
        <v>745</v>
      </c>
      <c r="H2" s="3" t="s">
        <v>746</v>
      </c>
      <c r="I2" s="3" t="s">
        <v>41</v>
      </c>
      <c r="J2" s="3" t="s">
        <v>42</v>
      </c>
      <c r="K2" s="3"/>
      <c r="L2" s="1" t="str">
        <f>"DFS 2-AX250-"&amp;C2&amp;"-H"</f>
        <v>DFS 2-AX250-DCS-H</v>
      </c>
      <c r="M2" s="1" t="s">
        <v>1870</v>
      </c>
      <c r="N2" s="1" t="s">
        <v>1871</v>
      </c>
      <c r="O2" s="1" t="s">
        <v>1872</v>
      </c>
      <c r="P2" s="25">
        <v>43573</v>
      </c>
      <c r="Q2" s="5"/>
      <c r="R2" s="1" t="s">
        <v>15</v>
      </c>
      <c r="T2" t="s">
        <v>1873</v>
      </c>
    </row>
    <row r="3" spans="1:20">
      <c r="A3" s="29"/>
      <c r="B3" s="16"/>
      <c r="C3" s="16"/>
      <c r="D3" s="16"/>
      <c r="E3" s="16"/>
      <c r="F3" s="16"/>
      <c r="G3" s="16"/>
      <c r="H3" s="16"/>
      <c r="I3" s="16"/>
      <c r="J3" s="16"/>
      <c r="K3" s="16"/>
    </row>
    <row r="4" spans="1:20">
      <c r="A4" s="29"/>
      <c r="B4" s="16"/>
      <c r="C4" s="16"/>
      <c r="D4" s="16"/>
      <c r="E4" s="16"/>
      <c r="F4" s="16"/>
      <c r="G4" s="16"/>
      <c r="H4" s="16"/>
      <c r="I4" s="16"/>
      <c r="J4" s="16"/>
      <c r="K4" s="16"/>
    </row>
    <row r="5" spans="1:20">
      <c r="A5" s="29"/>
      <c r="B5" s="16"/>
      <c r="C5" s="16"/>
      <c r="D5" s="16"/>
      <c r="E5" s="16"/>
      <c r="F5" s="16"/>
      <c r="G5" s="16"/>
      <c r="H5" s="16"/>
      <c r="I5" s="16"/>
      <c r="J5" s="16"/>
      <c r="K5" s="16"/>
    </row>
    <row r="6" spans="1:20">
      <c r="A6" s="29"/>
      <c r="B6" s="16"/>
      <c r="C6" s="16"/>
      <c r="D6" s="16"/>
      <c r="E6" s="16"/>
      <c r="F6" s="16"/>
      <c r="G6" s="16"/>
      <c r="H6" s="16"/>
      <c r="I6" s="16"/>
      <c r="J6" s="16"/>
      <c r="K6" s="16"/>
    </row>
    <row r="7" spans="1:20">
      <c r="A7" s="29"/>
      <c r="B7" s="16"/>
      <c r="C7" s="16"/>
      <c r="D7" s="16"/>
      <c r="E7" s="16"/>
      <c r="F7" s="16"/>
      <c r="G7" s="16"/>
      <c r="H7" s="16"/>
      <c r="I7" s="16"/>
      <c r="J7" s="16"/>
      <c r="K7" s="16"/>
    </row>
    <row r="8" spans="1:20">
      <c r="A8" s="29"/>
      <c r="B8" s="16"/>
      <c r="C8" s="16"/>
      <c r="D8" s="16"/>
      <c r="E8" s="16"/>
      <c r="F8" s="16"/>
      <c r="G8" s="16"/>
      <c r="H8" s="16"/>
      <c r="I8" s="16"/>
      <c r="J8" s="16"/>
      <c r="K8" s="16"/>
    </row>
    <row r="9" spans="1:20">
      <c r="A9" s="29"/>
      <c r="B9" s="16"/>
      <c r="C9" s="16"/>
      <c r="D9" s="16"/>
      <c r="E9" s="16"/>
      <c r="F9" s="16"/>
      <c r="G9" s="16"/>
      <c r="H9" s="16"/>
      <c r="I9" s="16"/>
      <c r="J9" s="16"/>
      <c r="K9" s="16"/>
    </row>
    <row r="10" spans="1:20">
      <c r="A10" s="29"/>
      <c r="B10" s="16"/>
      <c r="C10" s="16"/>
      <c r="D10" s="16"/>
      <c r="E10" s="16"/>
      <c r="F10" s="16"/>
      <c r="G10" s="16"/>
      <c r="H10" s="16"/>
      <c r="I10" s="16"/>
      <c r="J10" s="16"/>
      <c r="K10" s="16"/>
    </row>
    <row r="11" spans="1:20">
      <c r="A11" s="29"/>
      <c r="B11" s="16"/>
      <c r="C11" s="16"/>
      <c r="D11" s="16"/>
      <c r="E11" s="16"/>
      <c r="F11" s="16"/>
      <c r="G11" s="16"/>
      <c r="H11" s="16"/>
      <c r="I11" s="16"/>
      <c r="J11" s="16"/>
      <c r="K11" s="16"/>
    </row>
    <row r="12" spans="1:20">
      <c r="A12" s="29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20">
      <c r="A13" s="29"/>
      <c r="B13" s="16"/>
      <c r="C13" s="16"/>
      <c r="D13" s="16"/>
      <c r="E13" s="16"/>
      <c r="F13" s="16"/>
      <c r="G13" s="16"/>
      <c r="H13" s="16"/>
      <c r="I13" s="16"/>
      <c r="J13" s="16"/>
      <c r="K13" s="16"/>
    </row>
    <row r="14" spans="1:20">
      <c r="A14" s="29"/>
      <c r="B14" s="16"/>
      <c r="C14" s="16"/>
      <c r="D14" s="16"/>
      <c r="E14" s="16"/>
      <c r="F14" s="16"/>
      <c r="G14" s="16"/>
      <c r="H14" s="16"/>
      <c r="I14" s="16"/>
      <c r="J14" s="16"/>
      <c r="K14" s="16"/>
    </row>
    <row r="15" spans="1:20">
      <c r="A15" s="29"/>
      <c r="B15" s="16"/>
      <c r="C15" s="16"/>
      <c r="D15" s="16"/>
      <c r="E15" s="16"/>
      <c r="F15" s="16"/>
      <c r="G15" s="16"/>
      <c r="H15" s="16"/>
      <c r="I15" s="16"/>
      <c r="J15" s="16"/>
      <c r="K15" s="16"/>
    </row>
    <row r="16" spans="1:20">
      <c r="A16" s="29"/>
      <c r="B16" s="16"/>
      <c r="C16" s="16"/>
      <c r="D16" s="16"/>
      <c r="E16" s="16"/>
      <c r="F16" s="16"/>
      <c r="G16" s="16"/>
      <c r="H16" s="16"/>
      <c r="I16" s="16"/>
      <c r="J16" s="16"/>
      <c r="K16" s="16"/>
    </row>
    <row r="17" spans="1:11">
      <c r="A17" s="29"/>
      <c r="B17" s="16"/>
      <c r="C17" s="16"/>
      <c r="D17" s="16"/>
      <c r="E17" s="16"/>
      <c r="F17" s="16"/>
      <c r="G17" s="16"/>
      <c r="H17" s="16"/>
      <c r="I17" s="16"/>
      <c r="J17" s="16"/>
      <c r="K17" s="16"/>
    </row>
    <row r="18" spans="1:11">
      <c r="A18" s="29"/>
      <c r="B18" s="16"/>
      <c r="C18" s="16"/>
      <c r="D18" s="16"/>
      <c r="E18" s="16"/>
      <c r="F18" s="16"/>
      <c r="G18" s="16"/>
      <c r="H18" s="16"/>
      <c r="I18" s="16"/>
      <c r="J18" s="16"/>
      <c r="K18" s="16"/>
    </row>
    <row r="19" spans="1:11">
      <c r="A19" s="29"/>
      <c r="B19" s="16"/>
      <c r="C19" s="16"/>
      <c r="D19" s="16"/>
      <c r="E19" s="16"/>
      <c r="F19" s="16"/>
      <c r="G19" s="16"/>
      <c r="H19" s="16"/>
      <c r="I19" s="16"/>
      <c r="J19" s="16"/>
      <c r="K19" s="16"/>
    </row>
    <row r="20" spans="1:11">
      <c r="A20" s="29"/>
      <c r="B20" s="16"/>
      <c r="C20" s="16"/>
      <c r="D20" s="16"/>
      <c r="E20" s="16"/>
      <c r="F20" s="16"/>
      <c r="G20" s="16"/>
      <c r="H20" s="16"/>
      <c r="I20" s="16"/>
      <c r="J20" s="16"/>
      <c r="K20" s="16"/>
    </row>
    <row r="21" spans="1:11">
      <c r="A21" s="29"/>
      <c r="B21" s="16"/>
      <c r="C21" s="16"/>
      <c r="D21" s="16"/>
      <c r="E21" s="16"/>
      <c r="F21" s="16"/>
      <c r="G21" s="16"/>
      <c r="H21" s="16"/>
      <c r="I21" s="16"/>
      <c r="J21" s="16"/>
      <c r="K21" s="16"/>
    </row>
    <row r="22" spans="1:11">
      <c r="A22" s="29"/>
      <c r="B22" s="16"/>
      <c r="C22" s="16"/>
      <c r="D22" s="16"/>
      <c r="E22" s="16"/>
      <c r="F22" s="16"/>
      <c r="G22" s="16"/>
      <c r="H22" s="16"/>
      <c r="I22" s="16"/>
      <c r="J22" s="16"/>
      <c r="K22" s="16"/>
    </row>
    <row r="23" spans="1:11">
      <c r="A23" s="29"/>
      <c r="B23" s="16"/>
      <c r="C23" s="16"/>
      <c r="D23" s="16"/>
      <c r="E23" s="16"/>
      <c r="F23" s="16"/>
      <c r="G23" s="16"/>
      <c r="H23" s="16"/>
      <c r="I23" s="16"/>
      <c r="J23" s="16"/>
      <c r="K23" s="16"/>
    </row>
    <row r="24" spans="1:11">
      <c r="A24" s="29"/>
      <c r="B24" s="16"/>
      <c r="C24" s="16"/>
      <c r="D24" s="16"/>
      <c r="E24" s="16"/>
      <c r="F24" s="16"/>
      <c r="G24" s="16"/>
      <c r="H24" s="16"/>
      <c r="I24" s="16"/>
      <c r="J24" s="16"/>
      <c r="K24" s="16"/>
    </row>
    <row r="25" spans="1:11">
      <c r="A25" s="29"/>
      <c r="B25" s="16"/>
      <c r="C25" s="16"/>
      <c r="D25" s="16"/>
      <c r="E25" s="16"/>
      <c r="F25" s="16"/>
      <c r="G25" s="16"/>
      <c r="H25" s="16"/>
      <c r="I25" s="16"/>
      <c r="J25" s="16"/>
      <c r="K25" s="16"/>
    </row>
    <row r="26" spans="1:11">
      <c r="A26" s="29"/>
      <c r="B26" s="16"/>
      <c r="C26" s="16"/>
      <c r="D26" s="16"/>
      <c r="E26" s="16"/>
      <c r="F26" s="16"/>
      <c r="G26" s="16"/>
      <c r="H26" s="16"/>
      <c r="I26" s="16"/>
      <c r="J26" s="16"/>
      <c r="K26" s="16"/>
    </row>
    <row r="27" spans="1:11">
      <c r="A27" s="29"/>
      <c r="B27" s="16"/>
      <c r="C27" s="16"/>
      <c r="D27" s="16"/>
      <c r="E27" s="16"/>
      <c r="F27" s="16"/>
      <c r="G27" s="16"/>
      <c r="H27" s="16"/>
      <c r="I27" s="16"/>
      <c r="J27" s="16"/>
      <c r="K27" s="16"/>
    </row>
    <row r="28" spans="1:11">
      <c r="A28" s="29"/>
      <c r="B28" s="16"/>
      <c r="C28" s="16"/>
      <c r="D28" s="16"/>
      <c r="E28" s="16"/>
      <c r="F28" s="16"/>
      <c r="G28" s="16"/>
      <c r="H28" s="16"/>
      <c r="I28" s="16"/>
      <c r="J28" s="16"/>
      <c r="K28" s="16"/>
    </row>
    <row r="29" spans="1:11">
      <c r="A29" s="29"/>
      <c r="B29" s="16"/>
      <c r="C29" s="16"/>
      <c r="D29" s="16"/>
      <c r="E29" s="16"/>
      <c r="F29" s="16"/>
      <c r="G29" s="16"/>
      <c r="H29" s="16"/>
      <c r="I29" s="16"/>
      <c r="J29" s="16"/>
      <c r="K29" s="16"/>
    </row>
    <row r="30" spans="1:11">
      <c r="A30" s="29"/>
      <c r="B30" s="16"/>
      <c r="C30" s="16"/>
      <c r="D30" s="16"/>
      <c r="E30" s="16"/>
      <c r="F30" s="16"/>
      <c r="G30" s="16"/>
      <c r="H30" s="16"/>
      <c r="I30" s="16"/>
      <c r="J30" s="16"/>
      <c r="K30" s="16"/>
    </row>
  </sheetData>
  <conditionalFormatting sqref="G1:J1">
    <cfRule type="duplicateValues" dxfId="108" priority="4"/>
    <cfRule type="duplicateValues" dxfId="107" priority="5"/>
  </conditionalFormatting>
  <conditionalFormatting sqref="G2:J2">
    <cfRule type="duplicateValues" dxfId="106" priority="1"/>
    <cfRule type="duplicateValues" dxfId="105" priority="2"/>
    <cfRule type="duplicateValues" dxfId="104" priority="3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P144"/>
  <sheetViews>
    <sheetView zoomScaleNormal="100" workbookViewId="0">
      <pane ySplit="1" topLeftCell="K2" activePane="bottomLeft" state="frozen"/>
      <selection pane="bottomLeft" activeCell="L1" sqref="L1"/>
      <selection activeCell="B1" sqref="B1"/>
    </sheetView>
  </sheetViews>
  <sheetFormatPr defaultColWidth="9.140625" defaultRowHeight="14.25"/>
  <cols>
    <col min="1" max="1" width="12.42578125" style="2" bestFit="1" customWidth="1"/>
    <col min="2" max="2" width="13" style="1" bestFit="1" customWidth="1"/>
    <col min="3" max="3" width="13.42578125" style="1" bestFit="1" customWidth="1"/>
    <col min="4" max="4" width="24.28515625" style="1" hidden="1" customWidth="1"/>
    <col min="5" max="5" width="10.5703125" style="1" hidden="1" customWidth="1"/>
    <col min="6" max="6" width="17.140625" style="1" hidden="1" customWidth="1"/>
    <col min="7" max="8" width="14.85546875" style="1" bestFit="1" customWidth="1"/>
    <col min="9" max="10" width="14.85546875" style="1" hidden="1" customWidth="1"/>
    <col min="11" max="11" width="10.140625" style="1" bestFit="1" customWidth="1"/>
    <col min="12" max="12" width="24.5703125" style="1" hidden="1" customWidth="1"/>
    <col min="13" max="13" width="20.7109375" style="1" bestFit="1" customWidth="1"/>
    <col min="14" max="15" width="18.42578125" style="1" bestFit="1" customWidth="1"/>
    <col min="16" max="16" width="13" style="1" bestFit="1" customWidth="1"/>
    <col min="17" max="17" width="17.42578125" style="1" bestFit="1" customWidth="1"/>
    <col min="18" max="18" width="11.28515625" style="1" customWidth="1"/>
    <col min="19" max="19" width="13" style="1" bestFit="1" customWidth="1"/>
    <col min="20" max="20" width="13" style="1" hidden="1" customWidth="1"/>
    <col min="21" max="21" width="9" style="1" bestFit="1" customWidth="1"/>
    <col min="22" max="41" width="9.140625" style="1"/>
    <col min="42" max="42" width="8.42578125" style="1" bestFit="1" customWidth="1"/>
    <col min="43" max="16384" width="9.140625" style="1"/>
  </cols>
  <sheetData>
    <row r="1" spans="1:21">
      <c r="A1" s="13" t="s">
        <v>0</v>
      </c>
      <c r="B1" s="11" t="s">
        <v>1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31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</row>
    <row r="2" spans="1:21">
      <c r="A2" s="7" t="s">
        <v>1802</v>
      </c>
      <c r="B2" s="3" t="s">
        <v>1874</v>
      </c>
      <c r="C2" s="3" t="s">
        <v>1875</v>
      </c>
      <c r="D2" s="3" t="s">
        <v>169</v>
      </c>
      <c r="E2" s="3"/>
      <c r="F2" s="3"/>
      <c r="G2" s="3" t="s">
        <v>1384</v>
      </c>
      <c r="H2" s="3" t="s">
        <v>1385</v>
      </c>
      <c r="I2" s="3" t="s">
        <v>41</v>
      </c>
      <c r="J2" s="3" t="s">
        <v>42</v>
      </c>
      <c r="K2" s="3"/>
      <c r="L2" s="1" t="s">
        <v>1876</v>
      </c>
      <c r="M2" s="1" t="s">
        <v>1386</v>
      </c>
      <c r="O2" s="1" t="s">
        <v>1267</v>
      </c>
      <c r="P2" s="36">
        <v>44287</v>
      </c>
      <c r="Q2" s="36"/>
      <c r="S2" s="36"/>
      <c r="T2" s="36"/>
    </row>
    <row r="3" spans="1:21">
      <c r="A3" s="7"/>
      <c r="B3" s="3"/>
      <c r="C3" s="3"/>
      <c r="D3" s="3"/>
      <c r="E3" s="3"/>
      <c r="F3" s="3"/>
      <c r="G3" s="3"/>
      <c r="H3" s="3"/>
      <c r="I3" s="3"/>
      <c r="J3" s="3"/>
      <c r="K3" s="3"/>
      <c r="P3" s="36"/>
      <c r="Q3" s="36"/>
      <c r="S3" s="36"/>
      <c r="T3" s="36"/>
    </row>
    <row r="4" spans="1:21">
      <c r="A4" s="7"/>
      <c r="B4" s="3"/>
      <c r="C4" s="3"/>
      <c r="D4" s="3"/>
      <c r="E4" s="3"/>
      <c r="F4" s="3"/>
      <c r="G4" s="3"/>
      <c r="H4" s="3"/>
      <c r="I4" s="3"/>
      <c r="J4" s="3"/>
      <c r="K4" s="3"/>
      <c r="P4" s="36"/>
      <c r="Q4" s="36"/>
      <c r="S4" s="36"/>
      <c r="T4" s="36"/>
    </row>
    <row r="5" spans="1:21">
      <c r="A5" s="7"/>
      <c r="B5" s="3"/>
      <c r="C5" s="3"/>
      <c r="D5" s="3"/>
      <c r="E5" s="3"/>
      <c r="F5" s="3"/>
      <c r="G5" s="3"/>
      <c r="H5" s="3"/>
      <c r="I5" s="3"/>
      <c r="J5" s="3"/>
      <c r="K5" s="3"/>
      <c r="P5" s="36"/>
      <c r="Q5" s="36"/>
      <c r="S5" s="36"/>
      <c r="T5" s="36"/>
    </row>
    <row r="6" spans="1:21">
      <c r="A6" s="7"/>
      <c r="B6" s="3"/>
      <c r="C6" s="3"/>
      <c r="D6" s="3"/>
      <c r="E6" s="3"/>
      <c r="F6" s="3"/>
      <c r="G6" s="3"/>
      <c r="H6" s="3"/>
      <c r="I6" s="3"/>
      <c r="J6" s="3"/>
      <c r="K6" s="3"/>
      <c r="P6" s="36"/>
      <c r="Q6" s="36"/>
      <c r="S6" s="36"/>
      <c r="T6" s="36"/>
    </row>
    <row r="7" spans="1:21">
      <c r="A7" s="7"/>
      <c r="B7" s="3"/>
      <c r="C7" s="3"/>
      <c r="D7" s="3"/>
      <c r="E7" s="3"/>
      <c r="F7" s="3"/>
      <c r="G7" s="3"/>
      <c r="H7" s="3"/>
      <c r="I7" s="3"/>
      <c r="J7" s="3"/>
      <c r="K7" s="3"/>
      <c r="P7" s="36"/>
      <c r="Q7" s="36"/>
      <c r="S7" s="36"/>
      <c r="T7" s="36"/>
    </row>
    <row r="8" spans="1:21">
      <c r="A8" s="7"/>
      <c r="B8" s="3"/>
      <c r="C8" s="3"/>
      <c r="D8" s="3"/>
      <c r="E8" s="3"/>
      <c r="F8" s="3"/>
      <c r="G8" s="3"/>
      <c r="H8" s="3"/>
      <c r="I8" s="3"/>
      <c r="J8" s="3"/>
      <c r="K8" s="3"/>
      <c r="P8" s="36"/>
      <c r="Q8" s="36"/>
      <c r="S8" s="36"/>
      <c r="T8" s="36"/>
    </row>
    <row r="9" spans="1:21">
      <c r="A9" s="7"/>
      <c r="B9" s="3"/>
      <c r="C9" s="3"/>
      <c r="D9" s="3"/>
      <c r="E9" s="3"/>
      <c r="F9" s="3"/>
      <c r="G9" s="3"/>
      <c r="H9" s="3"/>
      <c r="I9" s="3"/>
      <c r="J9" s="3"/>
      <c r="K9" s="3"/>
      <c r="P9" s="36"/>
      <c r="Q9" s="36"/>
      <c r="S9" s="36"/>
      <c r="T9" s="36"/>
    </row>
    <row r="10" spans="1:21">
      <c r="A10" s="7"/>
      <c r="B10" s="3"/>
      <c r="C10" s="3"/>
      <c r="D10" s="3"/>
      <c r="E10" s="3"/>
      <c r="F10" s="3"/>
      <c r="G10" s="3"/>
      <c r="H10" s="3"/>
      <c r="I10" s="3"/>
      <c r="J10" s="3"/>
      <c r="K10" s="3"/>
      <c r="P10" s="36"/>
      <c r="Q10" s="36"/>
      <c r="S10" s="36"/>
      <c r="T10" s="36"/>
    </row>
    <row r="11" spans="1:21">
      <c r="A11" s="7"/>
      <c r="B11" s="3"/>
      <c r="C11" s="3"/>
      <c r="D11" s="3"/>
      <c r="E11" s="3"/>
      <c r="F11" s="3"/>
      <c r="G11" s="3"/>
      <c r="H11" s="3"/>
      <c r="I11" s="3"/>
      <c r="J11" s="3"/>
      <c r="K11" s="3"/>
      <c r="P11" s="36"/>
      <c r="Q11" s="36"/>
      <c r="S11" s="36"/>
      <c r="T11" s="36"/>
    </row>
    <row r="12" spans="1:21">
      <c r="A12" s="7"/>
      <c r="B12" s="3"/>
      <c r="C12" s="3"/>
      <c r="D12" s="3"/>
      <c r="E12" s="3"/>
      <c r="F12" s="3"/>
      <c r="G12" s="3"/>
      <c r="H12" s="3"/>
      <c r="I12" s="3"/>
      <c r="J12" s="3"/>
      <c r="K12" s="3"/>
      <c r="P12" s="36"/>
      <c r="Q12" s="36"/>
      <c r="S12" s="36"/>
      <c r="T12" s="36"/>
    </row>
    <row r="13" spans="1:21">
      <c r="A13" s="7"/>
      <c r="B13" s="3"/>
      <c r="C13" s="3"/>
      <c r="D13" s="3"/>
      <c r="E13" s="3"/>
      <c r="F13" s="3"/>
      <c r="G13" s="3"/>
      <c r="H13" s="3"/>
      <c r="I13" s="3"/>
      <c r="J13" s="3"/>
      <c r="K13" s="3"/>
      <c r="P13" s="36"/>
      <c r="Q13" s="36"/>
      <c r="S13" s="36"/>
      <c r="T13" s="36"/>
    </row>
    <row r="14" spans="1:21">
      <c r="A14" s="7"/>
      <c r="B14" s="3"/>
      <c r="C14" s="3"/>
      <c r="D14" s="3"/>
      <c r="E14" s="3"/>
      <c r="F14" s="15"/>
      <c r="G14" s="3"/>
      <c r="H14" s="3"/>
      <c r="I14" s="3"/>
      <c r="J14" s="3"/>
      <c r="K14" s="3"/>
      <c r="N14" s="14"/>
      <c r="O14" s="24"/>
      <c r="P14" s="36"/>
      <c r="Q14" s="36"/>
      <c r="S14" s="36"/>
      <c r="T14" s="8"/>
    </row>
    <row r="15" spans="1:21">
      <c r="A15" s="7"/>
      <c r="B15" s="3"/>
      <c r="C15" s="3"/>
      <c r="D15" s="3"/>
      <c r="E15" s="3"/>
      <c r="F15" s="15"/>
      <c r="G15" s="3"/>
      <c r="H15" s="3"/>
      <c r="I15" s="3"/>
      <c r="J15" s="3"/>
      <c r="K15" s="3"/>
      <c r="N15" s="14"/>
      <c r="O15" s="24"/>
      <c r="P15" s="36"/>
      <c r="Q15" s="36"/>
      <c r="S15" s="36"/>
      <c r="T15" s="8"/>
      <c r="U15" s="14"/>
    </row>
    <row r="16" spans="1:21">
      <c r="A16" s="7"/>
      <c r="B16" s="3"/>
      <c r="C16" s="3"/>
      <c r="D16" s="3"/>
      <c r="E16" s="3"/>
      <c r="F16" s="15"/>
      <c r="G16" s="3"/>
      <c r="H16" s="3"/>
      <c r="I16" s="3"/>
      <c r="J16" s="3"/>
      <c r="K16" s="3"/>
      <c r="N16" s="14"/>
      <c r="O16" s="24"/>
      <c r="P16" s="36"/>
      <c r="Q16" s="36"/>
      <c r="S16" s="36"/>
      <c r="T16" s="8"/>
    </row>
    <row r="17" spans="1:21">
      <c r="A17" s="7"/>
      <c r="B17" s="3"/>
      <c r="C17" s="3"/>
      <c r="D17" s="3"/>
      <c r="E17" s="3"/>
      <c r="F17" s="15"/>
      <c r="G17" s="3"/>
      <c r="H17" s="3"/>
      <c r="I17" s="3"/>
      <c r="J17" s="3"/>
      <c r="K17" s="3"/>
      <c r="N17" s="14"/>
      <c r="O17" s="24"/>
      <c r="P17" s="36"/>
      <c r="Q17" s="36"/>
      <c r="S17" s="36"/>
      <c r="T17" s="8"/>
    </row>
    <row r="18" spans="1:21">
      <c r="A18" s="7"/>
      <c r="B18" s="3"/>
      <c r="C18" s="3"/>
      <c r="D18" s="3"/>
      <c r="E18" s="3"/>
      <c r="F18" s="15"/>
      <c r="G18" s="3"/>
      <c r="H18" s="3"/>
      <c r="I18" s="3"/>
      <c r="J18" s="3"/>
      <c r="K18" s="3"/>
      <c r="N18" s="14"/>
      <c r="O18" s="24"/>
      <c r="P18" s="36"/>
      <c r="Q18" s="36"/>
      <c r="S18" s="36"/>
      <c r="T18" s="8"/>
    </row>
    <row r="19" spans="1:21">
      <c r="A19" s="7"/>
      <c r="B19" s="3"/>
      <c r="C19" s="3"/>
      <c r="D19" s="3"/>
      <c r="E19" s="3"/>
      <c r="F19" s="15"/>
      <c r="G19" s="3"/>
      <c r="H19" s="3"/>
      <c r="I19" s="3"/>
      <c r="J19" s="3"/>
      <c r="K19" s="3"/>
      <c r="N19" s="14"/>
      <c r="O19" s="24"/>
      <c r="P19" s="36"/>
      <c r="Q19" s="36"/>
      <c r="S19" s="36"/>
      <c r="T19" s="8"/>
      <c r="U19" s="10"/>
    </row>
    <row r="20" spans="1:21">
      <c r="A20" s="7"/>
      <c r="B20" s="3"/>
      <c r="C20" s="3"/>
      <c r="D20" s="3"/>
      <c r="E20" s="3"/>
      <c r="F20" s="15"/>
      <c r="G20" s="3"/>
      <c r="H20" s="3"/>
      <c r="I20" s="3"/>
      <c r="J20" s="3"/>
      <c r="K20" s="3"/>
      <c r="O20" s="24"/>
      <c r="P20" s="36"/>
      <c r="Q20" s="36"/>
      <c r="S20" s="36"/>
      <c r="T20" s="8"/>
    </row>
    <row r="21" spans="1:21">
      <c r="A21" s="7"/>
      <c r="B21" s="3"/>
      <c r="C21" s="3"/>
      <c r="D21" s="3"/>
      <c r="E21" s="3"/>
      <c r="F21" s="15"/>
      <c r="G21" s="3"/>
      <c r="H21" s="3"/>
      <c r="I21" s="3"/>
      <c r="J21" s="3"/>
      <c r="K21" s="3"/>
      <c r="N21" s="14"/>
      <c r="O21" s="24"/>
      <c r="P21" s="36"/>
      <c r="Q21" s="36"/>
      <c r="S21" s="36"/>
      <c r="T21" s="8"/>
    </row>
    <row r="22" spans="1:21">
      <c r="A22" s="7"/>
      <c r="B22" s="3"/>
      <c r="C22" s="3"/>
      <c r="D22" s="3"/>
      <c r="E22" s="3"/>
      <c r="F22" s="15"/>
      <c r="G22" s="3"/>
      <c r="H22" s="3"/>
      <c r="I22" s="3"/>
      <c r="J22" s="3"/>
      <c r="K22" s="3"/>
      <c r="N22" s="14"/>
      <c r="O22" s="24"/>
      <c r="P22" s="36"/>
      <c r="Q22" s="36"/>
      <c r="S22" s="36"/>
      <c r="T22" s="8"/>
    </row>
    <row r="23" spans="1:21">
      <c r="A23" s="7"/>
      <c r="B23" s="3"/>
      <c r="C23" s="3"/>
      <c r="D23" s="3"/>
      <c r="E23" s="3"/>
      <c r="F23" s="15"/>
      <c r="G23" s="3"/>
      <c r="H23" s="3"/>
      <c r="I23" s="3"/>
      <c r="J23" s="3"/>
      <c r="K23" s="3"/>
      <c r="N23" s="14"/>
      <c r="O23" s="24"/>
      <c r="P23" s="36"/>
      <c r="Q23" s="36"/>
      <c r="S23" s="36"/>
      <c r="T23" s="8"/>
    </row>
    <row r="24" spans="1:21">
      <c r="A24" s="7"/>
      <c r="B24" s="3"/>
      <c r="C24" s="3"/>
      <c r="D24" s="3"/>
      <c r="E24" s="3"/>
      <c r="F24" s="15"/>
      <c r="G24" s="3"/>
      <c r="H24" s="3"/>
      <c r="I24" s="3"/>
      <c r="J24" s="3"/>
      <c r="K24" s="3"/>
      <c r="N24" s="14"/>
      <c r="O24" s="24"/>
      <c r="P24" s="36"/>
      <c r="Q24" s="36"/>
      <c r="S24" s="36"/>
      <c r="T24" s="8"/>
      <c r="U24" s="14"/>
    </row>
    <row r="25" spans="1:21">
      <c r="A25" s="7"/>
      <c r="B25" s="3"/>
      <c r="C25" s="3"/>
      <c r="D25" s="3"/>
      <c r="E25" s="3"/>
      <c r="F25" s="15"/>
      <c r="G25" s="3"/>
      <c r="H25" s="3"/>
      <c r="I25" s="3"/>
      <c r="J25" s="3"/>
      <c r="K25" s="3"/>
      <c r="N25" s="14"/>
      <c r="O25" s="24"/>
      <c r="P25" s="36"/>
      <c r="Q25" s="36"/>
      <c r="S25" s="36"/>
      <c r="T25" s="8"/>
    </row>
    <row r="26" spans="1:21">
      <c r="A26" s="7"/>
      <c r="B26" s="3"/>
      <c r="C26" s="3"/>
      <c r="D26" s="3"/>
      <c r="E26" s="3"/>
      <c r="F26" s="15"/>
      <c r="G26" s="3"/>
      <c r="H26" s="3"/>
      <c r="I26" s="3"/>
      <c r="J26" s="3"/>
      <c r="K26" s="3"/>
      <c r="N26" s="14"/>
      <c r="O26" s="24"/>
      <c r="P26" s="36"/>
      <c r="Q26" s="36"/>
      <c r="S26" s="36"/>
      <c r="T26" s="8"/>
    </row>
    <row r="27" spans="1:21">
      <c r="A27" s="7"/>
      <c r="B27" s="3"/>
      <c r="C27" s="3"/>
      <c r="D27" s="3"/>
      <c r="E27" s="3"/>
      <c r="F27" s="15"/>
      <c r="G27" s="3"/>
      <c r="H27" s="3"/>
      <c r="I27" s="3"/>
      <c r="J27" s="3"/>
      <c r="K27" s="3"/>
      <c r="N27" s="14"/>
      <c r="O27" s="24"/>
      <c r="P27" s="36"/>
      <c r="Q27" s="36"/>
      <c r="S27" s="36"/>
      <c r="T27" s="8"/>
    </row>
    <row r="28" spans="1:21">
      <c r="A28" s="7"/>
      <c r="B28" s="3"/>
      <c r="C28" s="3"/>
      <c r="D28" s="3"/>
      <c r="E28" s="3"/>
      <c r="F28" s="15"/>
      <c r="G28" s="3"/>
      <c r="H28" s="3"/>
      <c r="I28" s="3"/>
      <c r="J28" s="3"/>
      <c r="K28" s="3"/>
      <c r="N28" s="14"/>
      <c r="O28" s="24"/>
      <c r="P28" s="36"/>
      <c r="Q28" s="36"/>
      <c r="S28" s="36"/>
      <c r="T28" s="8"/>
    </row>
    <row r="29" spans="1:21">
      <c r="A29" s="7"/>
      <c r="B29" s="3"/>
      <c r="C29" s="3"/>
      <c r="D29" s="3"/>
      <c r="E29" s="3"/>
      <c r="F29" s="15"/>
      <c r="G29" s="15"/>
      <c r="H29" s="15"/>
      <c r="I29" s="15"/>
      <c r="J29" s="15"/>
      <c r="K29" s="3"/>
      <c r="N29" s="14"/>
      <c r="O29" s="24"/>
      <c r="P29" s="36"/>
      <c r="Q29" s="36"/>
      <c r="S29" s="36"/>
      <c r="T29" s="8"/>
    </row>
    <row r="30" spans="1:21">
      <c r="A30" s="7"/>
      <c r="B30" s="3"/>
      <c r="C30" s="3"/>
      <c r="D30" s="3"/>
      <c r="E30" s="3"/>
      <c r="F30" s="15"/>
      <c r="G30" s="3"/>
      <c r="H30" s="3"/>
      <c r="I30" s="3"/>
      <c r="J30" s="3"/>
      <c r="K30" s="3"/>
      <c r="O30" s="24"/>
      <c r="P30" s="37"/>
      <c r="Q30" s="37"/>
      <c r="S30" s="37"/>
      <c r="T30" s="8"/>
    </row>
    <row r="31" spans="1:21">
      <c r="A31" s="7"/>
      <c r="B31" s="3"/>
      <c r="C31" s="3"/>
      <c r="D31" s="3"/>
      <c r="E31" s="3"/>
      <c r="F31" s="15"/>
      <c r="G31" s="3"/>
      <c r="H31" s="3"/>
      <c r="I31" s="3"/>
      <c r="J31" s="3"/>
      <c r="K31" s="3"/>
      <c r="N31" s="14"/>
      <c r="O31" s="24"/>
      <c r="P31" s="37"/>
      <c r="Q31" s="38"/>
      <c r="R31" s="14"/>
      <c r="S31" s="37"/>
      <c r="T31" s="14"/>
      <c r="U31" s="14"/>
    </row>
    <row r="32" spans="1:21">
      <c r="A32" s="7"/>
      <c r="B32" s="3"/>
      <c r="C32" s="3"/>
      <c r="D32" s="3"/>
      <c r="E32" s="3"/>
      <c r="F32" s="15"/>
      <c r="G32" s="3"/>
      <c r="H32" s="3"/>
      <c r="I32" s="3"/>
      <c r="J32" s="3"/>
      <c r="K32" s="3"/>
      <c r="N32" s="14"/>
      <c r="O32" s="24"/>
      <c r="P32" s="37"/>
      <c r="Q32" s="37"/>
      <c r="S32" s="37"/>
      <c r="T32" s="8"/>
    </row>
    <row r="33" spans="1:21">
      <c r="A33" s="7"/>
      <c r="B33" s="3"/>
      <c r="C33" s="3"/>
      <c r="D33" s="3"/>
      <c r="E33" s="3"/>
      <c r="F33" s="15"/>
      <c r="G33" s="3"/>
      <c r="H33" s="3"/>
      <c r="I33" s="3"/>
      <c r="J33" s="3"/>
      <c r="K33" s="15"/>
      <c r="N33" s="14"/>
      <c r="O33" s="24"/>
      <c r="P33" s="37"/>
      <c r="Q33" s="37"/>
      <c r="S33" s="37"/>
      <c r="T33" s="8"/>
    </row>
    <row r="34" spans="1:21">
      <c r="A34" s="7"/>
      <c r="B34" s="3"/>
      <c r="C34" s="3"/>
      <c r="D34" s="3"/>
      <c r="E34" s="3"/>
      <c r="F34" s="15"/>
      <c r="G34" s="3"/>
      <c r="H34" s="3"/>
      <c r="I34" s="3"/>
      <c r="J34" s="3"/>
      <c r="K34" s="15"/>
      <c r="N34" s="14"/>
      <c r="O34" s="24"/>
      <c r="P34" s="37"/>
      <c r="Q34" s="37"/>
      <c r="S34" s="37"/>
      <c r="T34" s="8"/>
    </row>
    <row r="35" spans="1:21">
      <c r="A35" s="7"/>
      <c r="B35" s="3"/>
      <c r="C35" s="3"/>
      <c r="D35" s="3"/>
      <c r="E35" s="3"/>
      <c r="F35" s="15"/>
      <c r="G35" s="3"/>
      <c r="H35" s="3"/>
      <c r="I35" s="3"/>
      <c r="J35" s="3"/>
      <c r="K35" s="3"/>
      <c r="N35" s="14"/>
      <c r="O35" s="24"/>
      <c r="P35" s="37"/>
      <c r="Q35" s="37"/>
      <c r="S35" s="37"/>
      <c r="T35" s="8"/>
    </row>
    <row r="36" spans="1:21">
      <c r="A36" s="7"/>
      <c r="B36" s="3"/>
      <c r="C36" s="3"/>
      <c r="D36" s="3"/>
      <c r="E36" s="3"/>
      <c r="F36" s="15"/>
      <c r="G36" s="3"/>
      <c r="H36" s="3"/>
      <c r="I36" s="3"/>
      <c r="J36" s="3"/>
      <c r="K36" s="3"/>
      <c r="N36" s="14"/>
      <c r="O36" s="24"/>
      <c r="P36" s="37"/>
      <c r="Q36" s="37"/>
      <c r="S36" s="37"/>
      <c r="T36" s="8"/>
    </row>
    <row r="37" spans="1:21">
      <c r="A37" s="7"/>
      <c r="B37" s="3"/>
      <c r="C37" s="3"/>
      <c r="D37" s="3"/>
      <c r="E37" s="3"/>
      <c r="F37" s="15"/>
      <c r="G37" s="3"/>
      <c r="H37" s="3"/>
      <c r="I37" s="3"/>
      <c r="J37" s="3"/>
      <c r="K37" s="3"/>
      <c r="N37" s="14"/>
      <c r="O37" s="24"/>
      <c r="P37" s="37"/>
      <c r="Q37" s="37"/>
      <c r="S37" s="37"/>
      <c r="T37" s="8"/>
      <c r="U37" s="10"/>
    </row>
    <row r="38" spans="1:21">
      <c r="A38" s="7"/>
      <c r="B38" s="3"/>
      <c r="C38" s="3"/>
      <c r="D38" s="3"/>
      <c r="E38" s="3"/>
      <c r="F38" s="15"/>
      <c r="G38" s="3"/>
      <c r="H38" s="3"/>
      <c r="I38" s="3"/>
      <c r="J38" s="3"/>
      <c r="K38" s="3"/>
      <c r="O38" s="24"/>
      <c r="P38" s="37"/>
      <c r="Q38" s="37"/>
      <c r="S38" s="37"/>
      <c r="T38" s="8"/>
    </row>
    <row r="39" spans="1:21">
      <c r="A39" s="7"/>
      <c r="B39" s="3"/>
      <c r="C39" s="3"/>
      <c r="D39" s="3"/>
      <c r="E39" s="3"/>
      <c r="F39" s="15"/>
      <c r="G39" s="3"/>
      <c r="H39" s="3"/>
      <c r="I39" s="3"/>
      <c r="J39" s="3"/>
      <c r="K39" s="3"/>
      <c r="N39" s="14"/>
      <c r="O39" s="14"/>
      <c r="P39" s="37"/>
      <c r="Q39" s="37"/>
      <c r="S39" s="37"/>
      <c r="T39" s="8"/>
    </row>
    <row r="40" spans="1:21">
      <c r="A40" s="7"/>
      <c r="B40" s="3"/>
      <c r="C40" s="3"/>
      <c r="D40" s="3"/>
      <c r="E40" s="3"/>
      <c r="F40" s="15"/>
      <c r="G40" s="3"/>
      <c r="H40" s="3"/>
      <c r="I40" s="3"/>
      <c r="J40" s="3"/>
      <c r="K40" s="3"/>
      <c r="N40" s="14"/>
      <c r="O40" s="24"/>
      <c r="P40" s="37"/>
      <c r="Q40" s="37"/>
      <c r="S40" s="37"/>
      <c r="T40" s="8"/>
    </row>
    <row r="41" spans="1:21">
      <c r="A41" s="7"/>
      <c r="B41" s="3"/>
      <c r="C41" s="3"/>
      <c r="D41" s="3"/>
      <c r="E41" s="3"/>
      <c r="F41" s="15"/>
      <c r="G41" s="3"/>
      <c r="H41" s="3"/>
      <c r="I41" s="3"/>
      <c r="J41" s="3"/>
      <c r="K41" s="3"/>
      <c r="N41" s="14"/>
      <c r="O41" s="24"/>
      <c r="P41" s="37"/>
      <c r="Q41" s="37"/>
      <c r="S41" s="37"/>
      <c r="T41" s="8"/>
    </row>
    <row r="42" spans="1:21">
      <c r="A42" s="7"/>
      <c r="B42" s="3"/>
      <c r="C42" s="3"/>
      <c r="D42" s="3"/>
      <c r="E42" s="3"/>
      <c r="F42" s="15"/>
      <c r="G42" s="3"/>
      <c r="H42" s="3"/>
      <c r="I42" s="3"/>
      <c r="J42" s="3"/>
      <c r="K42" s="15"/>
      <c r="N42" s="14"/>
      <c r="O42" s="24"/>
      <c r="P42" s="37"/>
      <c r="Q42" s="37"/>
      <c r="S42" s="37"/>
      <c r="T42" s="8"/>
    </row>
    <row r="43" spans="1:21">
      <c r="A43" s="7"/>
      <c r="B43" s="3"/>
      <c r="C43" s="3"/>
      <c r="D43" s="3"/>
      <c r="E43" s="3"/>
      <c r="F43" s="15"/>
      <c r="G43" s="3"/>
      <c r="H43" s="3"/>
      <c r="I43" s="3"/>
      <c r="J43" s="3"/>
      <c r="K43" s="3"/>
      <c r="N43" s="14"/>
      <c r="O43" s="24"/>
      <c r="P43" s="37"/>
      <c r="Q43" s="37"/>
      <c r="S43" s="37"/>
      <c r="T43" s="8"/>
    </row>
    <row r="44" spans="1:21">
      <c r="A44" s="7"/>
      <c r="B44" s="3"/>
      <c r="C44" s="3"/>
      <c r="D44" s="3"/>
      <c r="E44" s="3"/>
      <c r="F44" s="15"/>
      <c r="G44" s="3"/>
      <c r="H44" s="3"/>
      <c r="I44" s="3"/>
      <c r="J44" s="3"/>
      <c r="K44" s="15"/>
      <c r="N44" s="14"/>
      <c r="O44" s="24"/>
      <c r="P44" s="37"/>
      <c r="Q44" s="37"/>
      <c r="S44" s="37"/>
      <c r="T44" s="8"/>
    </row>
    <row r="45" spans="1:21">
      <c r="A45" s="7"/>
      <c r="B45" s="3"/>
      <c r="C45" s="3"/>
      <c r="D45" s="3"/>
      <c r="E45" s="3"/>
      <c r="F45" s="15"/>
      <c r="G45" s="3"/>
      <c r="H45" s="3"/>
      <c r="I45" s="3"/>
      <c r="J45" s="3"/>
      <c r="K45" s="3"/>
      <c r="N45" s="14"/>
      <c r="O45" s="24"/>
      <c r="P45" s="37"/>
      <c r="Q45" s="37"/>
      <c r="S45" s="37"/>
      <c r="T45" s="8"/>
    </row>
    <row r="46" spans="1:21">
      <c r="A46" s="7"/>
      <c r="B46" s="3"/>
      <c r="C46" s="3"/>
      <c r="D46" s="3"/>
      <c r="E46" s="3"/>
      <c r="F46" s="15"/>
      <c r="G46" s="3"/>
      <c r="H46" s="3"/>
      <c r="I46" s="3"/>
      <c r="J46" s="3"/>
      <c r="K46" s="3"/>
      <c r="N46" s="14"/>
      <c r="O46" s="24"/>
      <c r="P46" s="37"/>
      <c r="Q46" s="37"/>
      <c r="S46" s="37"/>
      <c r="T46" s="8"/>
    </row>
    <row r="47" spans="1:21">
      <c r="A47" s="7"/>
      <c r="B47" s="3"/>
      <c r="C47" s="3"/>
      <c r="D47" s="3"/>
      <c r="E47" s="3"/>
      <c r="F47" s="15"/>
      <c r="G47" s="3"/>
      <c r="H47" s="3"/>
      <c r="I47" s="3"/>
      <c r="J47" s="3"/>
      <c r="K47" s="15"/>
      <c r="N47" s="14"/>
      <c r="O47" s="24"/>
      <c r="P47" s="37"/>
      <c r="Q47" s="37"/>
      <c r="S47" s="37"/>
      <c r="T47" s="8"/>
    </row>
    <row r="48" spans="1:21">
      <c r="A48" s="7"/>
      <c r="B48" s="3"/>
      <c r="C48" s="3"/>
      <c r="D48" s="3"/>
      <c r="E48" s="3"/>
      <c r="F48" s="15"/>
      <c r="G48" s="3"/>
      <c r="H48" s="3"/>
      <c r="I48" s="3"/>
      <c r="J48" s="3"/>
      <c r="K48" s="15"/>
      <c r="N48" s="14"/>
      <c r="O48" s="24"/>
      <c r="P48" s="37"/>
      <c r="Q48" s="37"/>
      <c r="S48" s="37"/>
      <c r="T48" s="8"/>
    </row>
    <row r="49" spans="1:42">
      <c r="A49" s="7"/>
      <c r="B49" s="3"/>
      <c r="C49" s="3"/>
      <c r="D49" s="3"/>
      <c r="E49" s="3"/>
      <c r="F49" s="15"/>
      <c r="G49" s="3"/>
      <c r="H49" s="3"/>
      <c r="I49" s="3"/>
      <c r="J49" s="3"/>
      <c r="K49" s="15"/>
      <c r="N49" s="14"/>
      <c r="O49" s="24"/>
      <c r="P49" s="37"/>
      <c r="Q49" s="37"/>
      <c r="S49" s="37"/>
      <c r="T49" s="8"/>
    </row>
    <row r="50" spans="1:42">
      <c r="A50" s="7"/>
      <c r="B50" s="3"/>
      <c r="C50" s="3"/>
      <c r="D50" s="3"/>
      <c r="E50" s="3"/>
      <c r="F50" s="15"/>
      <c r="G50" s="3"/>
      <c r="H50" s="3"/>
      <c r="I50" s="3"/>
      <c r="J50" s="3"/>
      <c r="K50" s="15"/>
      <c r="N50" s="14"/>
      <c r="O50" s="24"/>
      <c r="P50" s="37"/>
      <c r="Q50" s="37"/>
      <c r="S50" s="37"/>
      <c r="T50" s="8"/>
    </row>
    <row r="51" spans="1:42">
      <c r="A51" s="7"/>
      <c r="B51" s="3"/>
      <c r="C51" s="3"/>
      <c r="D51" s="3"/>
      <c r="E51" s="3"/>
      <c r="F51" s="15"/>
      <c r="G51" s="3"/>
      <c r="H51" s="3"/>
      <c r="I51" s="3"/>
      <c r="J51" s="3"/>
      <c r="K51" s="15"/>
      <c r="N51" s="14"/>
      <c r="O51" s="24"/>
      <c r="P51" s="37"/>
      <c r="Q51" s="37"/>
      <c r="S51" s="37"/>
      <c r="T51" s="8"/>
    </row>
    <row r="52" spans="1:42">
      <c r="A52" s="7"/>
      <c r="B52" s="3"/>
      <c r="C52" s="3"/>
      <c r="D52" s="3"/>
      <c r="E52" s="3"/>
      <c r="F52" s="15"/>
      <c r="G52" s="3"/>
      <c r="H52" s="3"/>
      <c r="I52" s="3"/>
      <c r="J52" s="3"/>
      <c r="K52" s="3"/>
      <c r="N52" s="14"/>
      <c r="O52" s="24"/>
      <c r="P52" s="37"/>
      <c r="Q52" s="37"/>
      <c r="S52" s="37"/>
      <c r="T52" s="8"/>
    </row>
    <row r="53" spans="1:42">
      <c r="A53" s="7"/>
      <c r="B53" s="3"/>
      <c r="C53" s="3"/>
      <c r="D53" s="3"/>
      <c r="E53" s="3"/>
      <c r="F53" s="15"/>
      <c r="G53" s="3"/>
      <c r="H53" s="3"/>
      <c r="I53" s="3"/>
      <c r="J53" s="3"/>
      <c r="K53" s="3"/>
      <c r="N53" s="46"/>
      <c r="O53" s="46"/>
      <c r="P53" s="37"/>
      <c r="Q53" s="37"/>
      <c r="S53" s="37"/>
      <c r="T53" s="8"/>
    </row>
    <row r="54" spans="1:42">
      <c r="A54" s="7"/>
      <c r="B54" s="3"/>
      <c r="C54" s="3"/>
      <c r="D54" s="3"/>
      <c r="E54" s="3"/>
      <c r="F54" s="15"/>
      <c r="G54" s="3"/>
      <c r="H54" s="3"/>
      <c r="I54" s="3"/>
      <c r="J54" s="3"/>
      <c r="K54" s="3"/>
      <c r="N54" s="14"/>
      <c r="O54" s="24"/>
      <c r="P54" s="37"/>
      <c r="Q54" s="37"/>
      <c r="S54" s="37"/>
      <c r="T54" s="9"/>
      <c r="U54" s="14"/>
    </row>
    <row r="55" spans="1:42">
      <c r="A55" s="7"/>
      <c r="B55" s="15"/>
      <c r="C55" s="3"/>
      <c r="D55" s="3"/>
      <c r="E55" s="3"/>
      <c r="F55" s="15"/>
      <c r="G55" s="3"/>
      <c r="H55" s="3"/>
      <c r="I55" s="3"/>
      <c r="J55" s="3"/>
      <c r="K55" s="3"/>
      <c r="N55" s="14"/>
      <c r="O55" s="24"/>
      <c r="P55" s="37"/>
      <c r="Q55" s="37"/>
      <c r="S55" s="37"/>
      <c r="T55" s="8"/>
    </row>
    <row r="56" spans="1:42">
      <c r="A56" s="7"/>
      <c r="B56" s="3"/>
      <c r="C56" s="3"/>
      <c r="D56" s="3"/>
      <c r="E56" s="3"/>
      <c r="F56" s="15"/>
      <c r="G56" s="3"/>
      <c r="H56" s="3"/>
      <c r="I56" s="3"/>
      <c r="J56" s="3"/>
      <c r="K56" s="3"/>
      <c r="M56" s="14"/>
      <c r="N56" s="14"/>
      <c r="O56" s="14"/>
      <c r="P56" s="37"/>
      <c r="Q56" s="37"/>
      <c r="R56" s="14"/>
      <c r="S56" s="37"/>
      <c r="T56" s="8"/>
    </row>
    <row r="57" spans="1:42">
      <c r="A57" s="7"/>
      <c r="B57" s="3"/>
      <c r="C57" s="3"/>
      <c r="D57" s="3"/>
      <c r="E57" s="3"/>
      <c r="F57" s="15"/>
      <c r="G57" s="3"/>
      <c r="H57" s="3"/>
      <c r="I57" s="3"/>
      <c r="J57" s="3"/>
      <c r="K57" s="15"/>
      <c r="N57" s="14"/>
      <c r="O57" s="24"/>
      <c r="P57" s="37"/>
      <c r="Q57" s="37"/>
      <c r="R57" s="14"/>
      <c r="S57" s="37"/>
      <c r="T57" s="8"/>
      <c r="U57" s="10"/>
    </row>
    <row r="58" spans="1:42" ht="15">
      <c r="A58" s="7"/>
      <c r="B58" s="3"/>
      <c r="C58" s="3"/>
      <c r="D58" s="3"/>
      <c r="E58" s="3"/>
      <c r="F58" s="15"/>
      <c r="G58" s="3"/>
      <c r="H58" s="3"/>
      <c r="I58" s="3"/>
      <c r="J58" s="3"/>
      <c r="K58" s="15"/>
      <c r="N58" s="14"/>
      <c r="O58" s="24"/>
      <c r="P58" s="37"/>
      <c r="Q58" s="37"/>
      <c r="R58" s="14"/>
      <c r="S58" s="37"/>
      <c r="T58" s="8"/>
      <c r="AP58"/>
    </row>
    <row r="59" spans="1:42">
      <c r="A59" s="7"/>
      <c r="B59" s="3"/>
      <c r="C59" s="3"/>
      <c r="D59" s="3"/>
      <c r="E59" s="3"/>
      <c r="F59" s="15"/>
      <c r="G59" s="3"/>
      <c r="H59" s="3"/>
      <c r="I59" s="3"/>
      <c r="J59" s="3"/>
      <c r="K59" s="3"/>
      <c r="N59" s="14"/>
      <c r="O59" s="24"/>
      <c r="P59" s="37"/>
      <c r="Q59" s="37"/>
      <c r="S59" s="37"/>
      <c r="T59" s="8"/>
    </row>
    <row r="60" spans="1:42">
      <c r="A60" s="7"/>
      <c r="B60" s="3"/>
      <c r="C60" s="3"/>
      <c r="D60" s="3"/>
      <c r="E60" s="3"/>
      <c r="F60" s="15"/>
      <c r="G60" s="3"/>
      <c r="H60" s="3"/>
      <c r="I60" s="3"/>
      <c r="J60" s="3"/>
      <c r="K60" s="3"/>
      <c r="N60" s="14"/>
      <c r="O60" s="24"/>
      <c r="P60" s="37"/>
      <c r="Q60" s="37"/>
      <c r="R60" s="14"/>
      <c r="S60" s="37"/>
      <c r="T60" s="8"/>
    </row>
    <row r="61" spans="1:42">
      <c r="A61" s="7"/>
      <c r="B61" s="3"/>
      <c r="C61" s="3"/>
      <c r="D61" s="3"/>
      <c r="E61" s="3"/>
      <c r="F61" s="15"/>
      <c r="G61" s="3"/>
      <c r="H61" s="3"/>
      <c r="I61" s="3"/>
      <c r="J61" s="3"/>
      <c r="K61" s="3"/>
      <c r="N61" s="14"/>
      <c r="O61" s="24"/>
      <c r="P61" s="37"/>
      <c r="Q61" s="37"/>
      <c r="S61" s="37"/>
      <c r="T61" s="8"/>
    </row>
    <row r="62" spans="1:42">
      <c r="A62" s="7"/>
      <c r="B62" s="3"/>
      <c r="C62" s="3"/>
      <c r="D62" s="3"/>
      <c r="E62" s="3"/>
      <c r="F62" s="15"/>
      <c r="G62" s="3"/>
      <c r="H62" s="3"/>
      <c r="I62" s="3"/>
      <c r="J62" s="3"/>
      <c r="K62" s="3"/>
      <c r="N62" s="14"/>
      <c r="O62" s="24"/>
      <c r="P62" s="37"/>
      <c r="Q62" s="37"/>
      <c r="R62" s="14"/>
      <c r="S62" s="37"/>
      <c r="T62" s="8"/>
    </row>
    <row r="63" spans="1:42">
      <c r="A63" s="7"/>
      <c r="B63" s="3"/>
      <c r="C63" s="3"/>
      <c r="D63" s="3"/>
      <c r="E63" s="3"/>
      <c r="F63" s="15"/>
      <c r="G63" s="3"/>
      <c r="H63" s="3"/>
      <c r="I63" s="3"/>
      <c r="J63" s="3"/>
      <c r="K63" s="3"/>
      <c r="N63" s="14"/>
      <c r="O63" s="24"/>
      <c r="P63" s="37"/>
      <c r="Q63" s="37"/>
      <c r="R63" s="14"/>
      <c r="S63" s="37"/>
      <c r="T63" s="8"/>
    </row>
    <row r="64" spans="1:42">
      <c r="A64" s="7"/>
      <c r="B64" s="3"/>
      <c r="C64" s="3"/>
      <c r="D64" s="3"/>
      <c r="E64" s="3"/>
      <c r="F64" s="15"/>
      <c r="G64" s="3"/>
      <c r="H64" s="3"/>
      <c r="I64" s="3"/>
      <c r="J64" s="3"/>
      <c r="K64" s="3"/>
      <c r="N64" s="14"/>
      <c r="O64" s="24"/>
      <c r="P64" s="37"/>
      <c r="Q64" s="37"/>
      <c r="S64" s="37"/>
      <c r="T64" s="8"/>
    </row>
    <row r="65" spans="1:21">
      <c r="A65" s="7"/>
      <c r="B65" s="3"/>
      <c r="C65" s="3"/>
      <c r="D65" s="3"/>
      <c r="E65" s="3"/>
      <c r="F65" s="15"/>
      <c r="G65" s="3"/>
      <c r="H65" s="3"/>
      <c r="I65" s="3"/>
      <c r="J65" s="3"/>
      <c r="K65" s="3"/>
      <c r="N65" s="14"/>
      <c r="O65" s="24"/>
      <c r="P65" s="37"/>
      <c r="Q65" s="37"/>
      <c r="R65" s="14"/>
      <c r="S65" s="37"/>
      <c r="T65" s="8"/>
    </row>
    <row r="66" spans="1:21">
      <c r="A66" s="7"/>
      <c r="B66" s="3"/>
      <c r="C66" s="3"/>
      <c r="D66" s="3"/>
      <c r="E66" s="3"/>
      <c r="F66" s="15"/>
      <c r="G66" s="3"/>
      <c r="H66" s="3"/>
      <c r="I66" s="3"/>
      <c r="J66" s="3"/>
      <c r="K66" s="3"/>
      <c r="N66" s="14"/>
      <c r="O66" s="24"/>
      <c r="P66" s="37"/>
      <c r="Q66" s="37"/>
      <c r="R66" s="14"/>
      <c r="S66" s="37"/>
      <c r="T66" s="8"/>
    </row>
    <row r="67" spans="1:21">
      <c r="A67" s="7"/>
      <c r="B67" s="3"/>
      <c r="C67" s="15"/>
      <c r="D67" s="3"/>
      <c r="E67" s="3"/>
      <c r="F67" s="15"/>
      <c r="G67" s="3"/>
      <c r="H67" s="3"/>
      <c r="I67" s="3"/>
      <c r="J67" s="3"/>
      <c r="K67" s="3"/>
      <c r="N67" s="14"/>
      <c r="O67" s="24"/>
      <c r="P67" s="36"/>
      <c r="Q67" s="36"/>
      <c r="R67" s="14"/>
      <c r="S67" s="36"/>
      <c r="T67" s="8"/>
    </row>
    <row r="68" spans="1:21">
      <c r="A68" s="7"/>
      <c r="B68" s="3"/>
      <c r="C68" s="3"/>
      <c r="D68" s="3"/>
      <c r="E68" s="3"/>
      <c r="F68" s="15"/>
      <c r="G68" s="15"/>
      <c r="H68" s="15"/>
      <c r="I68" s="15"/>
      <c r="J68" s="15"/>
      <c r="K68" s="15"/>
      <c r="N68" s="14"/>
      <c r="O68" s="24"/>
      <c r="P68" s="36"/>
      <c r="Q68" s="36"/>
      <c r="R68" s="14"/>
      <c r="S68" s="36"/>
      <c r="T68" s="8"/>
    </row>
    <row r="69" spans="1:21">
      <c r="A69" s="7"/>
      <c r="B69" s="3"/>
      <c r="C69" s="3"/>
      <c r="D69" s="3"/>
      <c r="E69" s="3"/>
      <c r="F69" s="15"/>
      <c r="G69" s="3"/>
      <c r="H69" s="3"/>
      <c r="I69" s="3"/>
      <c r="J69" s="3"/>
      <c r="K69" s="3"/>
      <c r="N69" s="14"/>
      <c r="O69" s="24"/>
      <c r="P69" s="36"/>
      <c r="Q69" s="36"/>
      <c r="S69" s="36"/>
      <c r="T69" s="8"/>
    </row>
    <row r="70" spans="1:21">
      <c r="A70" s="7"/>
      <c r="B70" s="3"/>
      <c r="C70" s="15"/>
      <c r="D70" s="3"/>
      <c r="E70" s="3"/>
      <c r="F70" s="15"/>
      <c r="G70" s="3"/>
      <c r="H70" s="3"/>
      <c r="I70" s="3"/>
      <c r="J70" s="3"/>
      <c r="K70" s="3"/>
      <c r="N70" s="14"/>
      <c r="O70" s="24"/>
      <c r="P70" s="37"/>
      <c r="Q70" s="37"/>
      <c r="S70" s="37"/>
      <c r="T70" s="8"/>
    </row>
    <row r="71" spans="1:21">
      <c r="A71" s="7"/>
      <c r="B71" s="3"/>
      <c r="C71" s="3"/>
      <c r="D71" s="3"/>
      <c r="E71" s="3"/>
      <c r="F71" s="15"/>
      <c r="G71" s="3"/>
      <c r="H71" s="3"/>
      <c r="I71" s="3"/>
      <c r="J71" s="3"/>
      <c r="K71" s="3"/>
      <c r="N71" s="14"/>
      <c r="O71" s="24"/>
      <c r="P71" s="37"/>
      <c r="Q71" s="37"/>
      <c r="S71" s="37"/>
      <c r="T71" s="8"/>
    </row>
    <row r="72" spans="1:21">
      <c r="A72" s="7"/>
      <c r="B72" s="3"/>
      <c r="C72" s="3"/>
      <c r="D72" s="3"/>
      <c r="E72" s="3"/>
      <c r="F72" s="15"/>
      <c r="G72" s="3"/>
      <c r="H72" s="3"/>
      <c r="I72" s="3"/>
      <c r="J72" s="3"/>
      <c r="K72" s="3"/>
      <c r="N72" s="14"/>
      <c r="O72" s="24"/>
      <c r="P72" s="37"/>
      <c r="Q72" s="37"/>
      <c r="S72" s="37"/>
      <c r="T72" s="8"/>
      <c r="U72" s="10"/>
    </row>
    <row r="73" spans="1:21">
      <c r="A73" s="7"/>
      <c r="B73" s="3"/>
      <c r="C73" s="3"/>
      <c r="D73" s="3"/>
      <c r="E73" s="3"/>
      <c r="F73" s="15"/>
      <c r="G73" s="3"/>
      <c r="H73" s="3"/>
      <c r="I73" s="3"/>
      <c r="J73" s="3"/>
      <c r="K73" s="3"/>
      <c r="N73" s="14"/>
      <c r="O73" s="24"/>
      <c r="P73" s="37"/>
      <c r="Q73" s="37"/>
      <c r="S73" s="37"/>
      <c r="T73" s="8"/>
    </row>
    <row r="74" spans="1:21">
      <c r="A74" s="7"/>
      <c r="B74" s="3"/>
      <c r="C74" s="3"/>
      <c r="D74" s="3"/>
      <c r="E74" s="3"/>
      <c r="F74" s="15"/>
      <c r="G74" s="3"/>
      <c r="H74" s="3"/>
      <c r="I74" s="3"/>
      <c r="J74" s="3"/>
      <c r="K74" s="3"/>
      <c r="N74" s="14"/>
      <c r="O74" s="24"/>
      <c r="P74" s="37"/>
      <c r="Q74" s="37"/>
      <c r="S74" s="37"/>
      <c r="T74" s="8"/>
    </row>
    <row r="75" spans="1:21">
      <c r="A75" s="7"/>
      <c r="B75" s="3"/>
      <c r="C75" s="3"/>
      <c r="D75" s="3"/>
      <c r="E75" s="3"/>
      <c r="F75" s="15"/>
      <c r="G75" s="3"/>
      <c r="H75" s="3"/>
      <c r="I75" s="3"/>
      <c r="J75" s="3"/>
      <c r="K75" s="3"/>
      <c r="N75" s="14"/>
      <c r="O75" s="24"/>
      <c r="P75" s="37"/>
      <c r="Q75" s="37"/>
      <c r="S75" s="37"/>
      <c r="T75" s="8"/>
    </row>
    <row r="76" spans="1:21">
      <c r="A76" s="7"/>
      <c r="B76" s="3"/>
      <c r="C76" s="3"/>
      <c r="D76" s="3"/>
      <c r="E76" s="3"/>
      <c r="F76" s="15"/>
      <c r="G76" s="3"/>
      <c r="H76" s="3"/>
      <c r="I76" s="3"/>
      <c r="J76" s="3"/>
      <c r="K76" s="3"/>
      <c r="N76" s="14"/>
      <c r="O76" s="24"/>
      <c r="P76" s="37"/>
      <c r="Q76" s="37"/>
      <c r="S76" s="37"/>
      <c r="T76" s="8"/>
    </row>
    <row r="77" spans="1:21">
      <c r="A77" s="7"/>
      <c r="B77" s="3"/>
      <c r="C77" s="3"/>
      <c r="D77" s="3"/>
      <c r="E77" s="3"/>
      <c r="F77" s="15"/>
      <c r="G77" s="3"/>
      <c r="H77" s="3"/>
      <c r="I77" s="3"/>
      <c r="J77" s="3"/>
      <c r="K77" s="3"/>
      <c r="N77" s="14"/>
      <c r="O77" s="24"/>
      <c r="P77" s="36"/>
      <c r="Q77" s="36"/>
      <c r="S77" s="36"/>
      <c r="T77" s="8"/>
    </row>
    <row r="78" spans="1:21">
      <c r="A78" s="7"/>
      <c r="B78" s="3"/>
      <c r="C78" s="3"/>
      <c r="D78" s="3"/>
      <c r="E78" s="3"/>
      <c r="F78" s="15"/>
      <c r="G78" s="3"/>
      <c r="H78" s="3"/>
      <c r="I78" s="3"/>
      <c r="J78" s="3"/>
      <c r="K78" s="3"/>
      <c r="N78" s="14"/>
      <c r="O78" s="24"/>
      <c r="P78" s="36"/>
      <c r="Q78" s="36"/>
      <c r="S78" s="36"/>
      <c r="T78" s="8"/>
      <c r="U78" s="10"/>
    </row>
    <row r="79" spans="1:21">
      <c r="A79" s="7"/>
      <c r="B79" s="3"/>
      <c r="C79" s="3"/>
      <c r="D79" s="3"/>
      <c r="E79" s="3"/>
      <c r="F79" s="15"/>
      <c r="G79" s="15"/>
      <c r="H79" s="15"/>
      <c r="I79" s="15"/>
      <c r="J79" s="15"/>
      <c r="K79" s="3"/>
      <c r="N79" s="14"/>
      <c r="O79" s="24"/>
      <c r="P79" s="37"/>
      <c r="Q79" s="37"/>
      <c r="S79" s="37"/>
      <c r="T79" s="8"/>
    </row>
    <row r="80" spans="1:21">
      <c r="A80" s="7"/>
      <c r="B80" s="3"/>
      <c r="C80" s="3"/>
      <c r="D80" s="3"/>
      <c r="E80" s="3"/>
      <c r="F80" s="15"/>
      <c r="G80" s="15"/>
      <c r="H80" s="15"/>
      <c r="I80" s="15"/>
      <c r="J80" s="15"/>
      <c r="K80" s="3"/>
      <c r="N80" s="14"/>
      <c r="O80" s="24"/>
      <c r="P80" s="37"/>
      <c r="Q80" s="37"/>
      <c r="S80" s="37"/>
      <c r="T80" s="8"/>
      <c r="U80" s="10"/>
    </row>
    <row r="81" spans="1:21">
      <c r="A81" s="7"/>
      <c r="B81" s="3"/>
      <c r="C81" s="3"/>
      <c r="D81" s="3"/>
      <c r="E81" s="3"/>
      <c r="F81" s="15"/>
      <c r="G81" s="15"/>
      <c r="H81" s="15"/>
      <c r="I81" s="15"/>
      <c r="J81" s="15"/>
      <c r="K81" s="3"/>
      <c r="N81" s="14"/>
      <c r="O81" s="24"/>
      <c r="P81" s="37"/>
      <c r="Q81" s="37"/>
      <c r="S81" s="37"/>
      <c r="T81" s="8"/>
      <c r="U81" s="10"/>
    </row>
    <row r="82" spans="1:21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N82" s="14"/>
      <c r="O82" s="14"/>
      <c r="P82" s="36"/>
      <c r="Q82" s="36"/>
      <c r="S82" s="36"/>
      <c r="T82" s="8"/>
      <c r="U82" s="14"/>
    </row>
    <row r="83" spans="1:21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N83" s="14"/>
      <c r="O83" s="24"/>
      <c r="P83" s="36"/>
      <c r="Q83" s="36"/>
      <c r="S83" s="36"/>
      <c r="T83" s="8"/>
    </row>
    <row r="84" spans="1:21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N84" s="14"/>
      <c r="O84" s="24"/>
      <c r="P84" s="36"/>
      <c r="Q84" s="36"/>
      <c r="S84" s="36"/>
      <c r="T84" s="8"/>
    </row>
    <row r="85" spans="1:21">
      <c r="A85" s="7"/>
      <c r="B85" s="3"/>
      <c r="C85" s="3"/>
      <c r="D85" s="3"/>
      <c r="E85" s="3"/>
      <c r="F85" s="15"/>
      <c r="G85" s="3"/>
      <c r="H85" s="3"/>
      <c r="I85" s="3"/>
      <c r="J85" s="3"/>
      <c r="K85" s="3"/>
      <c r="N85" s="14"/>
      <c r="O85" s="24"/>
      <c r="P85" s="36"/>
      <c r="Q85" s="36"/>
      <c r="S85" s="36"/>
      <c r="T85" s="8"/>
      <c r="U85" s="10"/>
    </row>
    <row r="86" spans="1:21">
      <c r="A86" s="7"/>
      <c r="B86" s="3"/>
      <c r="C86" s="3"/>
      <c r="D86" s="3"/>
      <c r="E86" s="3"/>
      <c r="F86" s="15"/>
      <c r="G86" s="3"/>
      <c r="H86" s="3"/>
      <c r="I86" s="3"/>
      <c r="J86" s="3"/>
      <c r="K86" s="3"/>
      <c r="N86" s="14"/>
      <c r="O86" s="24"/>
      <c r="P86" s="36"/>
      <c r="Q86" s="36"/>
      <c r="S86" s="36"/>
      <c r="T86" s="8"/>
      <c r="U86" s="10"/>
    </row>
    <row r="87" spans="1:21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N87" s="14"/>
      <c r="O87" s="24"/>
      <c r="P87" s="36"/>
      <c r="Q87" s="36"/>
      <c r="S87" s="36"/>
      <c r="T87" s="8"/>
    </row>
    <row r="88" spans="1:21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O88" s="24"/>
      <c r="P88" s="36"/>
      <c r="Q88" s="36"/>
      <c r="S88" s="36"/>
      <c r="T88" s="8"/>
      <c r="U88" s="10"/>
    </row>
    <row r="89" spans="1:21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O89" s="24"/>
      <c r="P89" s="36"/>
      <c r="Q89" s="36"/>
      <c r="S89" s="36"/>
      <c r="T89" s="8"/>
    </row>
    <row r="90" spans="1:21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O90" s="24"/>
      <c r="P90" s="36"/>
      <c r="Q90" s="36"/>
      <c r="S90" s="36"/>
      <c r="T90" s="8"/>
    </row>
    <row r="91" spans="1:21">
      <c r="A91" s="35"/>
      <c r="B91" s="15"/>
      <c r="C91" s="15"/>
      <c r="D91" s="15"/>
      <c r="E91" s="3"/>
      <c r="F91" s="15"/>
      <c r="G91" s="15"/>
      <c r="H91" s="15"/>
      <c r="I91" s="15"/>
      <c r="J91" s="15"/>
      <c r="K91" s="15"/>
      <c r="L91" s="14"/>
      <c r="M91" s="14"/>
      <c r="N91" s="14"/>
      <c r="O91" s="24"/>
      <c r="P91" s="38"/>
      <c r="Q91" s="36"/>
      <c r="S91" s="38"/>
      <c r="T91" s="8"/>
    </row>
    <row r="92" spans="1:21">
      <c r="A92" s="35"/>
      <c r="B92" s="15"/>
      <c r="C92" s="15"/>
      <c r="D92" s="15"/>
      <c r="E92" s="3"/>
      <c r="F92" s="15"/>
      <c r="G92" s="15"/>
      <c r="H92" s="15"/>
      <c r="I92" s="15"/>
      <c r="J92" s="15"/>
      <c r="K92" s="15"/>
      <c r="L92" s="14"/>
      <c r="M92" s="14"/>
      <c r="N92" s="14"/>
      <c r="O92" s="24"/>
      <c r="P92" s="38"/>
      <c r="Q92" s="36"/>
      <c r="S92" s="38"/>
      <c r="T92" s="8"/>
    </row>
    <row r="93" spans="1:21">
      <c r="A93" s="35"/>
      <c r="B93" s="15"/>
      <c r="C93" s="15"/>
      <c r="D93" s="15"/>
      <c r="E93" s="3"/>
      <c r="F93" s="15"/>
      <c r="G93" s="15"/>
      <c r="H93" s="15"/>
      <c r="I93" s="15"/>
      <c r="J93" s="15"/>
      <c r="K93" s="15"/>
      <c r="L93" s="14"/>
      <c r="M93" s="14"/>
      <c r="N93" s="14"/>
      <c r="O93" s="24"/>
      <c r="P93" s="38"/>
      <c r="Q93" s="36"/>
      <c r="S93" s="38"/>
      <c r="T93" s="8"/>
    </row>
    <row r="94" spans="1:21">
      <c r="A94" s="7"/>
      <c r="B94" s="3"/>
      <c r="C94" s="3"/>
      <c r="D94" s="3"/>
      <c r="E94" s="3"/>
      <c r="F94" s="3"/>
      <c r="G94" s="15"/>
      <c r="H94" s="15"/>
      <c r="I94" s="15"/>
      <c r="J94" s="15"/>
      <c r="K94" s="15"/>
      <c r="L94" s="14"/>
      <c r="O94" s="24"/>
      <c r="P94" s="36"/>
      <c r="Q94" s="36"/>
      <c r="S94" s="36"/>
      <c r="T94" s="8"/>
    </row>
    <row r="95" spans="1:21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P95" s="36"/>
      <c r="Q95" s="36"/>
      <c r="S95" s="36"/>
      <c r="T95" s="36"/>
    </row>
    <row r="96" spans="1:21">
      <c r="A96" s="7"/>
      <c r="B96" s="3"/>
      <c r="C96" s="15"/>
      <c r="D96" s="15"/>
      <c r="E96" s="3"/>
      <c r="F96" s="3"/>
      <c r="G96" s="3"/>
      <c r="H96" s="3"/>
      <c r="I96" s="3"/>
      <c r="J96" s="3"/>
      <c r="K96" s="3"/>
      <c r="M96" s="14"/>
      <c r="N96" s="14"/>
      <c r="O96" s="24"/>
      <c r="P96" s="36"/>
      <c r="Q96" s="36"/>
      <c r="S96" s="36"/>
      <c r="T96" s="8"/>
    </row>
    <row r="97" spans="1:20">
      <c r="A97" s="7"/>
      <c r="B97" s="3"/>
      <c r="C97" s="15"/>
      <c r="D97" s="3"/>
      <c r="E97" s="3"/>
      <c r="F97" s="3"/>
      <c r="G97" s="3"/>
      <c r="H97" s="3"/>
      <c r="I97" s="3"/>
      <c r="J97" s="3"/>
      <c r="K97" s="15"/>
      <c r="N97" s="14"/>
      <c r="O97" s="24"/>
      <c r="P97" s="36"/>
      <c r="Q97" s="36"/>
      <c r="S97" s="36"/>
      <c r="T97" s="8"/>
    </row>
    <row r="98" spans="1:20">
      <c r="A98" s="7"/>
      <c r="B98" s="3"/>
      <c r="C98" s="3"/>
      <c r="D98" s="3"/>
      <c r="E98" s="3"/>
      <c r="F98" s="3"/>
      <c r="G98" s="3"/>
      <c r="H98" s="3"/>
      <c r="I98" s="3"/>
      <c r="J98" s="3"/>
      <c r="K98" s="15"/>
      <c r="N98" s="46"/>
      <c r="O98" s="46"/>
      <c r="P98" s="36"/>
      <c r="Q98" s="36"/>
      <c r="S98" s="36"/>
      <c r="T98" s="8"/>
    </row>
    <row r="99" spans="1:20">
      <c r="A99" s="7"/>
      <c r="B99" s="3"/>
      <c r="C99" s="3"/>
      <c r="D99" s="3"/>
      <c r="E99" s="3"/>
      <c r="F99" s="3"/>
      <c r="G99" s="3"/>
      <c r="H99" s="3"/>
      <c r="I99" s="3"/>
      <c r="J99" s="3"/>
      <c r="K99" s="15"/>
      <c r="N99" s="46"/>
      <c r="O99" s="46"/>
      <c r="P99" s="36"/>
      <c r="Q99" s="36"/>
      <c r="S99" s="36"/>
      <c r="T99" s="8"/>
    </row>
    <row r="100" spans="1:20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15"/>
      <c r="N100" s="46"/>
      <c r="O100" s="46"/>
      <c r="P100" s="36"/>
      <c r="Q100" s="36"/>
      <c r="S100" s="36"/>
      <c r="T100" s="8"/>
    </row>
    <row r="101" spans="1:20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N101" s="14"/>
      <c r="O101" s="14"/>
      <c r="P101" s="36"/>
      <c r="Q101" s="36"/>
      <c r="S101" s="36"/>
      <c r="T101" s="8"/>
    </row>
    <row r="102" spans="1:20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N102" s="46"/>
      <c r="O102" s="46"/>
      <c r="P102" s="36"/>
      <c r="Q102" s="36"/>
      <c r="S102" s="36"/>
      <c r="T102" s="8"/>
    </row>
    <row r="103" spans="1:20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N103" s="46"/>
      <c r="O103" s="46"/>
      <c r="P103" s="36"/>
      <c r="Q103" s="36"/>
      <c r="S103" s="36"/>
      <c r="T103" s="8"/>
    </row>
    <row r="104" spans="1:20">
      <c r="A104" s="7"/>
      <c r="B104" s="3"/>
      <c r="C104" s="15"/>
      <c r="D104" s="3"/>
      <c r="E104" s="3"/>
      <c r="F104" s="3"/>
      <c r="G104" s="3"/>
      <c r="H104" s="3"/>
      <c r="I104" s="3"/>
      <c r="J104" s="3"/>
      <c r="K104" s="3"/>
      <c r="N104" s="46"/>
      <c r="O104" s="46"/>
      <c r="P104" s="36"/>
      <c r="Q104" s="36"/>
      <c r="S104" s="36"/>
      <c r="T104" s="8"/>
    </row>
    <row r="105" spans="1:20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N105" s="46"/>
      <c r="O105" s="46"/>
      <c r="P105" s="36"/>
      <c r="Q105" s="36"/>
      <c r="S105" s="36"/>
      <c r="T105" s="8"/>
    </row>
    <row r="106" spans="1:20">
      <c r="A106" s="7"/>
      <c r="B106" s="3"/>
      <c r="E106" s="3"/>
      <c r="F106" s="3"/>
      <c r="G106" s="3"/>
      <c r="H106" s="3"/>
      <c r="I106" s="3"/>
      <c r="J106" s="3"/>
      <c r="K106" s="3"/>
      <c r="N106" s="14"/>
      <c r="O106" s="14"/>
      <c r="P106" s="36"/>
      <c r="Q106" s="36"/>
      <c r="S106" s="36"/>
      <c r="T106" s="25"/>
    </row>
    <row r="107" spans="1:20">
      <c r="A107" s="7"/>
      <c r="B107" s="3"/>
      <c r="C107" s="47"/>
      <c r="D107" s="47"/>
      <c r="E107" s="3"/>
      <c r="F107" s="3"/>
      <c r="G107" s="3"/>
      <c r="H107" s="3"/>
      <c r="I107" s="3"/>
      <c r="J107" s="3"/>
      <c r="K107" s="3"/>
      <c r="N107" s="14"/>
      <c r="O107" s="14"/>
      <c r="P107" s="36"/>
      <c r="Q107" s="36"/>
      <c r="S107" s="36"/>
      <c r="T107" s="25"/>
    </row>
    <row r="108" spans="1:20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N108" s="14"/>
      <c r="O108" s="14"/>
      <c r="P108" s="36"/>
      <c r="Q108" s="36"/>
      <c r="S108" s="36"/>
      <c r="T108" s="25"/>
    </row>
    <row r="109" spans="1:20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N109" s="14"/>
      <c r="O109" s="24"/>
      <c r="P109" s="36"/>
      <c r="Q109" s="36"/>
      <c r="S109" s="25"/>
      <c r="T109" s="25"/>
    </row>
    <row r="110" spans="1:20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N110" s="14"/>
      <c r="O110" s="24"/>
      <c r="P110" s="36"/>
      <c r="Q110" s="36"/>
      <c r="S110" s="25"/>
      <c r="T110" s="25"/>
    </row>
    <row r="111" spans="1:20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N111" s="14"/>
      <c r="O111" s="24"/>
      <c r="P111" s="36"/>
      <c r="Q111" s="36"/>
      <c r="S111" s="25"/>
      <c r="T111" s="25"/>
    </row>
    <row r="112" spans="1:20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N112" s="14"/>
      <c r="O112" s="14"/>
      <c r="P112" s="36"/>
      <c r="Q112" s="36"/>
      <c r="S112" s="25"/>
      <c r="T112" s="25"/>
    </row>
    <row r="113" spans="1:20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P113" s="36"/>
      <c r="Q113" s="36"/>
      <c r="S113" s="36"/>
      <c r="T113" s="36"/>
    </row>
    <row r="114" spans="1:20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P114" s="36"/>
      <c r="Q114" s="36"/>
      <c r="S114" s="36"/>
      <c r="T114" s="36"/>
    </row>
    <row r="115" spans="1:20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P115" s="36"/>
      <c r="Q115" s="36"/>
      <c r="S115" s="36"/>
      <c r="T115" s="36"/>
    </row>
    <row r="116" spans="1:20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P116" s="36"/>
      <c r="Q116" s="36"/>
      <c r="S116" s="36"/>
      <c r="T116" s="36"/>
    </row>
    <row r="117" spans="1:20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P117" s="36"/>
      <c r="Q117" s="36"/>
      <c r="S117" s="36"/>
      <c r="T117" s="36"/>
    </row>
    <row r="118" spans="1:20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P118" s="36"/>
      <c r="Q118" s="36"/>
      <c r="S118" s="36"/>
      <c r="T118" s="36"/>
    </row>
    <row r="119" spans="1:20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P119" s="36"/>
      <c r="Q119" s="36"/>
      <c r="S119" s="36"/>
      <c r="T119" s="36"/>
    </row>
    <row r="120" spans="1:20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P120" s="36"/>
      <c r="Q120" s="36"/>
      <c r="S120" s="36"/>
      <c r="T120" s="36"/>
    </row>
    <row r="121" spans="1:20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P121" s="36"/>
      <c r="Q121" s="36"/>
      <c r="S121" s="36"/>
      <c r="T121" s="36"/>
    </row>
    <row r="122" spans="1:20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P122" s="36"/>
      <c r="Q122" s="36"/>
      <c r="S122" s="36"/>
      <c r="T122" s="36"/>
    </row>
    <row r="123" spans="1:20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P123" s="36"/>
      <c r="Q123" s="36"/>
      <c r="S123" s="36"/>
      <c r="T123" s="36"/>
    </row>
    <row r="124" spans="1:20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P124" s="36"/>
      <c r="Q124" s="36"/>
      <c r="S124" s="36"/>
      <c r="T124" s="36"/>
    </row>
    <row r="125" spans="1:20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P125" s="36"/>
      <c r="Q125" s="36"/>
      <c r="S125" s="36"/>
      <c r="T125" s="36"/>
    </row>
    <row r="126" spans="1:20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N126" s="14"/>
      <c r="O126" s="14"/>
      <c r="P126" s="36"/>
      <c r="Q126" s="36"/>
      <c r="S126" s="25"/>
      <c r="T126" s="25"/>
    </row>
    <row r="127" spans="1:20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M127" s="14"/>
      <c r="N127" s="14"/>
      <c r="O127" s="14"/>
      <c r="P127" s="36"/>
      <c r="Q127" s="36"/>
      <c r="S127" s="25"/>
      <c r="T127" s="25"/>
    </row>
    <row r="128" spans="1:20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N128" s="14"/>
      <c r="O128" s="24"/>
      <c r="P128" s="36"/>
      <c r="Q128" s="36"/>
      <c r="S128" s="25"/>
      <c r="T128" s="25"/>
    </row>
    <row r="129" spans="1:20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N129" s="14"/>
      <c r="O129" s="24"/>
      <c r="P129" s="36"/>
      <c r="Q129" s="36"/>
      <c r="S129" s="25"/>
      <c r="T129" s="25"/>
    </row>
    <row r="130" spans="1:20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N130" s="14"/>
      <c r="O130" s="24"/>
      <c r="P130" s="36"/>
      <c r="Q130" s="36"/>
    </row>
    <row r="131" spans="1:20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N131" s="14"/>
      <c r="O131" s="14"/>
      <c r="P131" s="36"/>
      <c r="Q131" s="36"/>
      <c r="S131" s="25"/>
    </row>
    <row r="132" spans="1:20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N132" s="14"/>
      <c r="O132" s="24"/>
      <c r="P132" s="36"/>
      <c r="Q132" s="36"/>
      <c r="S132" s="36"/>
      <c r="T132" s="36"/>
    </row>
    <row r="133" spans="1:20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N133" s="14"/>
      <c r="O133" s="14"/>
      <c r="P133" s="36"/>
      <c r="Q133" s="36"/>
    </row>
    <row r="134" spans="1:20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O134" s="14"/>
      <c r="P134" s="36"/>
      <c r="Q134" s="36"/>
    </row>
    <row r="135" spans="1:20">
      <c r="A135" s="3"/>
      <c r="B135" s="3"/>
      <c r="C135" s="3"/>
      <c r="E135" s="3"/>
      <c r="F135" s="3"/>
      <c r="G135" s="3"/>
      <c r="H135" s="3"/>
      <c r="I135" s="3"/>
      <c r="J135" s="3"/>
      <c r="K135" s="3"/>
      <c r="O135" s="14"/>
      <c r="P135" s="36"/>
      <c r="Q135" s="36"/>
    </row>
    <row r="136" spans="1:20">
      <c r="A136" s="3"/>
      <c r="B136" s="3"/>
      <c r="C136" s="3"/>
      <c r="E136" s="3"/>
      <c r="F136" s="3"/>
      <c r="G136" s="3"/>
      <c r="H136" s="3"/>
      <c r="I136" s="3"/>
      <c r="J136" s="3"/>
      <c r="K136" s="3"/>
      <c r="O136" s="14"/>
      <c r="P136" s="36"/>
      <c r="Q136" s="36"/>
    </row>
    <row r="137" spans="1:20">
      <c r="A137" s="7"/>
      <c r="B137" s="48"/>
      <c r="C137" s="3"/>
      <c r="D137" s="3"/>
      <c r="E137" s="3"/>
      <c r="F137" s="3"/>
      <c r="G137" s="3"/>
      <c r="H137" s="3"/>
      <c r="I137" s="3"/>
      <c r="J137" s="3"/>
      <c r="K137" s="3"/>
      <c r="O137" s="14"/>
      <c r="P137" s="36"/>
      <c r="Q137" s="36"/>
    </row>
    <row r="138" spans="1:20">
      <c r="A138" s="7"/>
      <c r="B138" s="48"/>
      <c r="C138" s="3"/>
      <c r="D138" s="3"/>
      <c r="E138" s="3"/>
      <c r="F138" s="3"/>
      <c r="G138" s="3"/>
      <c r="H138" s="3"/>
      <c r="I138" s="3"/>
      <c r="J138" s="3"/>
      <c r="K138" s="3"/>
      <c r="O138" s="14"/>
      <c r="P138" s="36"/>
      <c r="Q138" s="36"/>
    </row>
    <row r="139" spans="1:20">
      <c r="A139" s="7"/>
      <c r="B139" s="48"/>
      <c r="C139" s="49"/>
      <c r="D139" s="3"/>
      <c r="E139" s="3"/>
      <c r="F139" s="3"/>
      <c r="G139" s="3"/>
      <c r="H139" s="3"/>
      <c r="I139" s="3"/>
      <c r="J139" s="3"/>
      <c r="K139" s="3"/>
      <c r="O139" s="14"/>
      <c r="P139" s="36"/>
      <c r="Q139" s="36"/>
    </row>
    <row r="140" spans="1:20">
      <c r="A140" s="7"/>
      <c r="B140" s="48"/>
      <c r="C140" s="3"/>
      <c r="D140" s="3"/>
      <c r="E140" s="3"/>
      <c r="F140" s="3"/>
      <c r="G140" s="3"/>
      <c r="H140" s="3"/>
      <c r="I140" s="3"/>
      <c r="J140" s="3"/>
      <c r="K140" s="3"/>
      <c r="O140" s="14"/>
      <c r="P140" s="36"/>
      <c r="Q140" s="36"/>
    </row>
    <row r="141" spans="1:20">
      <c r="A141" s="7"/>
      <c r="B141" s="48"/>
      <c r="C141" s="3"/>
      <c r="D141" s="3"/>
      <c r="E141" s="3"/>
      <c r="F141" s="3"/>
      <c r="G141" s="3"/>
      <c r="H141" s="3"/>
      <c r="I141" s="3"/>
      <c r="J141" s="3"/>
      <c r="K141" s="3"/>
      <c r="O141" s="14"/>
      <c r="P141" s="36"/>
      <c r="Q141" s="36"/>
    </row>
    <row r="142" spans="1:20">
      <c r="A142" s="7"/>
      <c r="B142" s="48"/>
      <c r="C142" s="3"/>
      <c r="D142" s="3"/>
      <c r="E142" s="3"/>
      <c r="F142" s="3"/>
      <c r="G142" s="3"/>
      <c r="H142" s="3"/>
      <c r="I142" s="3"/>
      <c r="J142" s="3"/>
      <c r="K142" s="3"/>
      <c r="O142" s="14"/>
      <c r="P142" s="36"/>
      <c r="Q142" s="36"/>
    </row>
    <row r="143" spans="1:20">
      <c r="A143" s="7"/>
      <c r="B143" s="48"/>
      <c r="C143" s="3"/>
      <c r="D143" s="3"/>
      <c r="E143" s="3"/>
      <c r="F143" s="3"/>
      <c r="G143" s="3"/>
      <c r="H143" s="3"/>
      <c r="I143" s="3"/>
      <c r="J143" s="3"/>
      <c r="K143" s="3"/>
      <c r="O143" s="14"/>
      <c r="P143" s="36"/>
      <c r="Q143" s="36"/>
    </row>
    <row r="144" spans="1:20">
      <c r="B144" s="3"/>
      <c r="C144" s="3"/>
      <c r="D144" s="3"/>
      <c r="E144" s="3"/>
      <c r="F144" s="3"/>
      <c r="G144" s="3"/>
      <c r="H144" s="3"/>
      <c r="I144" s="3"/>
      <c r="J144" s="3"/>
      <c r="K144" s="3"/>
      <c r="O144" s="14"/>
      <c r="P144" s="36"/>
      <c r="Q144" s="56"/>
    </row>
  </sheetData>
  <conditionalFormatting sqref="F2:F13">
    <cfRule type="duplicateValues" dxfId="90" priority="8"/>
  </conditionalFormatting>
  <conditionalFormatting sqref="F14:F143">
    <cfRule type="duplicateValues" dxfId="89" priority="14"/>
  </conditionalFormatting>
  <conditionalFormatting sqref="F144">
    <cfRule type="duplicateValues" dxfId="88" priority="11"/>
  </conditionalFormatting>
  <conditionalFormatting sqref="G3:J13 G2:H2">
    <cfRule type="duplicateValues" dxfId="87" priority="7"/>
  </conditionalFormatting>
  <conditionalFormatting sqref="G14:J143">
    <cfRule type="duplicateValues" dxfId="86" priority="13"/>
  </conditionalFormatting>
  <conditionalFormatting sqref="G144:J144">
    <cfRule type="duplicateValues" dxfId="85" priority="10"/>
  </conditionalFormatting>
  <conditionalFormatting sqref="I1:J1">
    <cfRule type="duplicateValues" dxfId="84" priority="4"/>
    <cfRule type="duplicateValues" dxfId="83" priority="5"/>
  </conditionalFormatting>
  <conditionalFormatting sqref="I2:J2">
    <cfRule type="duplicateValues" dxfId="82" priority="1"/>
    <cfRule type="duplicateValues" dxfId="81" priority="2"/>
    <cfRule type="duplicateValues" dxfId="80" priority="3"/>
  </conditionalFormatting>
  <conditionalFormatting sqref="K2:K13">
    <cfRule type="duplicateValues" dxfId="79" priority="6"/>
  </conditionalFormatting>
  <conditionalFormatting sqref="K14:K143">
    <cfRule type="duplicateValues" dxfId="78" priority="12"/>
  </conditionalFormatting>
  <conditionalFormatting sqref="K144">
    <cfRule type="duplicateValues" dxfId="77" priority="9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C148BC-C3BD-4C34-BA58-B891EE838FAE}">
  <dimension ref="A1:U40"/>
  <sheetViews>
    <sheetView workbookViewId="0">
      <selection activeCell="E2" sqref="E2:E12"/>
    </sheetView>
  </sheetViews>
  <sheetFormatPr defaultRowHeight="15"/>
  <cols>
    <col min="1" max="1" width="12.85546875" bestFit="1" customWidth="1"/>
    <col min="2" max="2" width="14.140625" bestFit="1" customWidth="1"/>
    <col min="3" max="3" width="7" bestFit="1" customWidth="1"/>
    <col min="4" max="4" width="25.140625" bestFit="1" customWidth="1"/>
    <col min="5" max="5" width="8.140625" bestFit="1" customWidth="1"/>
    <col min="6" max="6" width="17.7109375" hidden="1" customWidth="1"/>
    <col min="7" max="8" width="13.7109375" bestFit="1" customWidth="1"/>
    <col min="9" max="10" width="19.140625" customWidth="1"/>
    <col min="11" max="14" width="19.140625" hidden="1" customWidth="1"/>
    <col min="15" max="15" width="19.140625" bestFit="1" customWidth="1"/>
    <col min="16" max="16" width="12.85546875" bestFit="1" customWidth="1"/>
    <col min="17" max="17" width="17.7109375" bestFit="1" customWidth="1"/>
    <col min="18" max="18" width="10.28515625" bestFit="1" customWidth="1"/>
    <col min="19" max="19" width="11.7109375" bestFit="1" customWidth="1"/>
    <col min="20" max="20" width="12.85546875" hidden="1" customWidth="1"/>
    <col min="21" max="21" width="9.28515625" bestFit="1" customWidth="1"/>
  </cols>
  <sheetData>
    <row r="1" spans="1:21">
      <c r="A1" s="69" t="s">
        <v>0</v>
      </c>
      <c r="B1" s="67" t="s">
        <v>1</v>
      </c>
      <c r="C1" s="67" t="s">
        <v>27</v>
      </c>
      <c r="D1" s="67" t="s">
        <v>28</v>
      </c>
      <c r="E1" s="67" t="s">
        <v>1877</v>
      </c>
      <c r="F1" s="67" t="s">
        <v>30</v>
      </c>
      <c r="G1" s="76" t="s">
        <v>4</v>
      </c>
      <c r="H1" s="76" t="s">
        <v>5</v>
      </c>
      <c r="I1" s="76" t="s">
        <v>6</v>
      </c>
      <c r="J1" s="76" t="s">
        <v>7</v>
      </c>
      <c r="K1" s="76" t="s">
        <v>31</v>
      </c>
      <c r="L1" s="76" t="s">
        <v>8</v>
      </c>
      <c r="M1" s="67" t="s">
        <v>9</v>
      </c>
      <c r="N1" s="67" t="s">
        <v>10</v>
      </c>
      <c r="O1" s="67" t="s">
        <v>11</v>
      </c>
      <c r="P1" s="67" t="s">
        <v>12</v>
      </c>
      <c r="Q1" s="67" t="s">
        <v>13</v>
      </c>
      <c r="R1" s="67" t="s">
        <v>14</v>
      </c>
      <c r="S1" s="67" t="s">
        <v>15</v>
      </c>
      <c r="T1" s="67" t="s">
        <v>16</v>
      </c>
      <c r="U1" s="70" t="s">
        <v>17</v>
      </c>
    </row>
    <row r="2" spans="1:21">
      <c r="A2" s="71">
        <v>4514442337</v>
      </c>
      <c r="B2" s="71" t="s">
        <v>1878</v>
      </c>
      <c r="C2" s="71" t="s">
        <v>1229</v>
      </c>
      <c r="D2" s="71" t="s">
        <v>1879</v>
      </c>
      <c r="E2" s="71" t="s">
        <v>1880</v>
      </c>
      <c r="F2" s="72"/>
      <c r="G2" s="66" t="s">
        <v>1881</v>
      </c>
      <c r="H2" s="66" t="s">
        <v>1882</v>
      </c>
      <c r="I2" s="66" t="s">
        <v>1883</v>
      </c>
      <c r="J2" s="66" t="s">
        <v>24</v>
      </c>
      <c r="K2" s="71"/>
      <c r="L2" s="71" t="s">
        <v>1884</v>
      </c>
      <c r="M2" s="74"/>
      <c r="N2" s="71"/>
      <c r="O2" s="71" t="s">
        <v>1885</v>
      </c>
      <c r="P2" s="78">
        <v>44834</v>
      </c>
      <c r="Q2" s="71"/>
      <c r="R2" s="71" t="s">
        <v>15</v>
      </c>
      <c r="S2" s="79">
        <v>44841</v>
      </c>
      <c r="T2" s="71"/>
      <c r="U2" s="71" t="s">
        <v>1886</v>
      </c>
    </row>
    <row r="3" spans="1:21">
      <c r="A3" s="71">
        <v>4514442337</v>
      </c>
      <c r="B3" s="71" t="s">
        <v>1887</v>
      </c>
      <c r="C3" s="71" t="s">
        <v>1229</v>
      </c>
      <c r="D3" s="71" t="s">
        <v>1879</v>
      </c>
      <c r="E3" s="71" t="s">
        <v>1880</v>
      </c>
      <c r="F3" s="72"/>
      <c r="G3" s="66" t="s">
        <v>1888</v>
      </c>
      <c r="H3" s="66" t="s">
        <v>1889</v>
      </c>
      <c r="I3" s="66" t="s">
        <v>1883</v>
      </c>
      <c r="J3" s="66" t="s">
        <v>24</v>
      </c>
      <c r="K3" s="71"/>
      <c r="L3" s="71" t="s">
        <v>1884</v>
      </c>
      <c r="M3" s="74"/>
      <c r="N3" s="71"/>
      <c r="O3" s="71" t="s">
        <v>1885</v>
      </c>
      <c r="P3" s="78">
        <v>44834</v>
      </c>
      <c r="Q3" s="71"/>
      <c r="R3" s="71" t="s">
        <v>15</v>
      </c>
      <c r="S3" s="79">
        <v>44841</v>
      </c>
      <c r="T3" s="71"/>
      <c r="U3" s="71" t="s">
        <v>1886</v>
      </c>
    </row>
    <row r="4" spans="1:21">
      <c r="A4" s="71">
        <v>4514442337</v>
      </c>
      <c r="B4" s="71" t="s">
        <v>1890</v>
      </c>
      <c r="C4" s="71" t="s">
        <v>1229</v>
      </c>
      <c r="D4" s="71" t="s">
        <v>1879</v>
      </c>
      <c r="E4" s="71" t="s">
        <v>1880</v>
      </c>
      <c r="F4" s="72"/>
      <c r="G4" s="66" t="s">
        <v>1891</v>
      </c>
      <c r="H4" s="66" t="s">
        <v>1892</v>
      </c>
      <c r="I4" s="66" t="s">
        <v>1883</v>
      </c>
      <c r="J4" s="66" t="s">
        <v>24</v>
      </c>
      <c r="K4" s="71"/>
      <c r="L4" s="71" t="s">
        <v>1884</v>
      </c>
      <c r="M4" s="74"/>
      <c r="N4" s="71"/>
      <c r="O4" s="71" t="s">
        <v>1885</v>
      </c>
      <c r="P4" s="78">
        <v>44834</v>
      </c>
      <c r="Q4" s="71"/>
      <c r="R4" s="71" t="s">
        <v>15</v>
      </c>
      <c r="S4" s="79">
        <v>44841</v>
      </c>
      <c r="T4" s="71"/>
      <c r="U4" s="71" t="s">
        <v>1886</v>
      </c>
    </row>
    <row r="5" spans="1:21">
      <c r="A5" s="71">
        <v>4514442337</v>
      </c>
      <c r="B5" s="71" t="s">
        <v>1893</v>
      </c>
      <c r="C5" s="71" t="s">
        <v>1229</v>
      </c>
      <c r="D5" s="71" t="s">
        <v>1879</v>
      </c>
      <c r="E5" s="71" t="s">
        <v>1880</v>
      </c>
      <c r="F5" s="72"/>
      <c r="G5" s="66" t="s">
        <v>1894</v>
      </c>
      <c r="H5" s="66" t="s">
        <v>1895</v>
      </c>
      <c r="I5" s="66" t="s">
        <v>1883</v>
      </c>
      <c r="J5" s="66" t="s">
        <v>24</v>
      </c>
      <c r="K5" s="71"/>
      <c r="L5" s="71" t="s">
        <v>1896</v>
      </c>
      <c r="M5" s="74"/>
      <c r="N5" s="71"/>
      <c r="O5" s="71" t="s">
        <v>1885</v>
      </c>
      <c r="P5" s="78">
        <v>44834</v>
      </c>
      <c r="Q5" s="71"/>
      <c r="R5" s="71" t="s">
        <v>15</v>
      </c>
      <c r="S5" s="79">
        <v>44841</v>
      </c>
      <c r="T5" s="71"/>
      <c r="U5" s="71" t="s">
        <v>1886</v>
      </c>
    </row>
    <row r="6" spans="1:21">
      <c r="A6" s="71">
        <v>4514442337</v>
      </c>
      <c r="B6" s="73" t="s">
        <v>1897</v>
      </c>
      <c r="C6" s="71" t="s">
        <v>1229</v>
      </c>
      <c r="D6" s="71" t="s">
        <v>1879</v>
      </c>
      <c r="E6" s="71" t="s">
        <v>1880</v>
      </c>
      <c r="F6" s="77"/>
      <c r="G6" s="68" t="s">
        <v>1898</v>
      </c>
      <c r="H6" s="68" t="s">
        <v>1899</v>
      </c>
      <c r="I6" s="68" t="s">
        <v>1883</v>
      </c>
      <c r="J6" s="66" t="s">
        <v>24</v>
      </c>
      <c r="K6" s="73"/>
      <c r="L6" s="73" t="s">
        <v>1900</v>
      </c>
      <c r="M6" s="75"/>
      <c r="N6" s="73"/>
      <c r="O6" s="71" t="s">
        <v>1885</v>
      </c>
      <c r="P6" s="78">
        <v>44834</v>
      </c>
      <c r="Q6" s="73"/>
      <c r="R6" s="71" t="s">
        <v>15</v>
      </c>
      <c r="S6" s="79">
        <v>44841</v>
      </c>
      <c r="T6" s="73"/>
      <c r="U6" s="71" t="s">
        <v>1886</v>
      </c>
    </row>
    <row r="7" spans="1:21">
      <c r="A7" s="71">
        <v>4514442337</v>
      </c>
      <c r="B7" s="73" t="s">
        <v>1901</v>
      </c>
      <c r="C7" s="73" t="s">
        <v>1783</v>
      </c>
      <c r="D7" s="73" t="s">
        <v>1902</v>
      </c>
      <c r="E7" s="71" t="s">
        <v>1880</v>
      </c>
      <c r="F7" s="71"/>
      <c r="G7" s="66" t="s">
        <v>1903</v>
      </c>
      <c r="H7" s="66" t="s">
        <v>1904</v>
      </c>
      <c r="I7" s="66" t="s">
        <v>1883</v>
      </c>
      <c r="J7" s="66" t="s">
        <v>24</v>
      </c>
      <c r="K7" s="71"/>
      <c r="L7" s="71" t="s">
        <v>1884</v>
      </c>
      <c r="M7" s="75"/>
      <c r="N7" s="73"/>
      <c r="O7" s="71" t="s">
        <v>1885</v>
      </c>
      <c r="P7" s="78">
        <v>44834</v>
      </c>
      <c r="Q7" s="73"/>
      <c r="R7" s="71" t="s">
        <v>15</v>
      </c>
      <c r="S7" s="79">
        <v>44841</v>
      </c>
      <c r="T7" s="73"/>
      <c r="U7" s="71" t="s">
        <v>1886</v>
      </c>
    </row>
    <row r="8" spans="1:21">
      <c r="A8" s="71">
        <v>4514442337</v>
      </c>
      <c r="B8" s="73" t="s">
        <v>1905</v>
      </c>
      <c r="C8" s="73" t="s">
        <v>1783</v>
      </c>
      <c r="D8" s="73" t="s">
        <v>1902</v>
      </c>
      <c r="E8" s="71" t="s">
        <v>1880</v>
      </c>
      <c r="F8" s="71"/>
      <c r="G8" s="66" t="s">
        <v>1906</v>
      </c>
      <c r="H8" s="66" t="s">
        <v>1907</v>
      </c>
      <c r="I8" s="66" t="s">
        <v>1883</v>
      </c>
      <c r="J8" s="66" t="s">
        <v>24</v>
      </c>
      <c r="K8" s="71"/>
      <c r="L8" s="71" t="s">
        <v>1884</v>
      </c>
      <c r="M8" s="75"/>
      <c r="N8" s="73"/>
      <c r="O8" s="71" t="s">
        <v>1885</v>
      </c>
      <c r="P8" s="78">
        <v>44834</v>
      </c>
      <c r="Q8" s="73"/>
      <c r="R8" s="71" t="s">
        <v>15</v>
      </c>
      <c r="S8" s="79">
        <v>44841</v>
      </c>
      <c r="T8" s="73"/>
      <c r="U8" s="71" t="s">
        <v>1886</v>
      </c>
    </row>
    <row r="9" spans="1:21">
      <c r="A9" s="71">
        <v>4514442337</v>
      </c>
      <c r="B9" s="73" t="s">
        <v>1908</v>
      </c>
      <c r="C9" s="73" t="s">
        <v>1783</v>
      </c>
      <c r="D9" s="73" t="s">
        <v>1902</v>
      </c>
      <c r="E9" s="71" t="s">
        <v>1880</v>
      </c>
      <c r="F9" s="71"/>
      <c r="G9" s="66" t="s">
        <v>1909</v>
      </c>
      <c r="H9" s="66" t="s">
        <v>1910</v>
      </c>
      <c r="I9" s="66" t="s">
        <v>1883</v>
      </c>
      <c r="J9" s="66" t="s">
        <v>24</v>
      </c>
      <c r="K9" s="71"/>
      <c r="L9" s="71" t="s">
        <v>1896</v>
      </c>
      <c r="M9" s="75"/>
      <c r="N9" s="73"/>
      <c r="O9" s="71" t="s">
        <v>1885</v>
      </c>
      <c r="P9" s="78">
        <v>44834</v>
      </c>
      <c r="Q9" s="73"/>
      <c r="R9" s="71" t="s">
        <v>15</v>
      </c>
      <c r="S9" s="79">
        <v>44841</v>
      </c>
      <c r="T9" s="73"/>
      <c r="U9" s="71" t="s">
        <v>1886</v>
      </c>
    </row>
    <row r="10" spans="1:21">
      <c r="A10" s="71">
        <v>4514442337</v>
      </c>
      <c r="B10" s="71" t="s">
        <v>1911</v>
      </c>
      <c r="C10" s="71" t="s">
        <v>1330</v>
      </c>
      <c r="D10" s="71" t="s">
        <v>1912</v>
      </c>
      <c r="E10" s="71" t="s">
        <v>1880</v>
      </c>
      <c r="F10" s="71"/>
      <c r="G10" s="66" t="s">
        <v>1913</v>
      </c>
      <c r="H10" s="66" t="s">
        <v>1914</v>
      </c>
      <c r="I10" s="66" t="s">
        <v>1883</v>
      </c>
      <c r="J10" s="66" t="s">
        <v>24</v>
      </c>
      <c r="K10" s="71"/>
      <c r="L10" s="71" t="s">
        <v>1884</v>
      </c>
      <c r="M10" s="74"/>
      <c r="N10" s="71"/>
      <c r="O10" s="71" t="s">
        <v>1885</v>
      </c>
      <c r="P10" s="78">
        <v>44834</v>
      </c>
      <c r="Q10" s="71"/>
      <c r="R10" s="71" t="s">
        <v>15</v>
      </c>
      <c r="S10" s="79">
        <v>44841</v>
      </c>
      <c r="T10" s="71"/>
      <c r="U10" s="71" t="s">
        <v>1886</v>
      </c>
    </row>
    <row r="11" spans="1:21">
      <c r="A11" s="71">
        <v>4514442337</v>
      </c>
      <c r="B11" s="71" t="s">
        <v>1915</v>
      </c>
      <c r="C11" s="71" t="s">
        <v>1330</v>
      </c>
      <c r="D11" s="71" t="s">
        <v>1912</v>
      </c>
      <c r="E11" s="71" t="s">
        <v>1880</v>
      </c>
      <c r="F11" s="71"/>
      <c r="G11" s="66" t="s">
        <v>1916</v>
      </c>
      <c r="H11" s="66" t="s">
        <v>1917</v>
      </c>
      <c r="I11" s="66" t="s">
        <v>1883</v>
      </c>
      <c r="J11" s="66" t="s">
        <v>24</v>
      </c>
      <c r="K11" s="71"/>
      <c r="L11" s="71" t="s">
        <v>1884</v>
      </c>
      <c r="M11" s="74"/>
      <c r="N11" s="71"/>
      <c r="O11" s="71" t="s">
        <v>1885</v>
      </c>
      <c r="P11" s="78">
        <v>44834</v>
      </c>
      <c r="Q11" s="71"/>
      <c r="R11" s="71" t="s">
        <v>15</v>
      </c>
      <c r="S11" s="79">
        <v>44841</v>
      </c>
      <c r="T11" s="71"/>
      <c r="U11" s="71" t="s">
        <v>1886</v>
      </c>
    </row>
    <row r="12" spans="1:21">
      <c r="A12" s="71">
        <v>4514442337</v>
      </c>
      <c r="B12" s="73" t="s">
        <v>1918</v>
      </c>
      <c r="C12" s="71" t="s">
        <v>1330</v>
      </c>
      <c r="D12" s="71" t="s">
        <v>1912</v>
      </c>
      <c r="E12" s="71" t="s">
        <v>1880</v>
      </c>
      <c r="F12" s="71"/>
      <c r="G12" s="66" t="s">
        <v>1919</v>
      </c>
      <c r="H12" s="66" t="s">
        <v>1920</v>
      </c>
      <c r="I12" s="66" t="s">
        <v>1883</v>
      </c>
      <c r="J12" s="66" t="s">
        <v>24</v>
      </c>
      <c r="K12" s="71"/>
      <c r="L12" s="71" t="s">
        <v>1896</v>
      </c>
      <c r="M12" s="75"/>
      <c r="N12" s="73"/>
      <c r="O12" s="71" t="s">
        <v>1885</v>
      </c>
      <c r="P12" s="78">
        <v>44834</v>
      </c>
      <c r="Q12" s="73"/>
      <c r="R12" s="71" t="s">
        <v>15</v>
      </c>
      <c r="S12" s="79">
        <v>44841</v>
      </c>
      <c r="T12" s="73"/>
      <c r="U12" s="71" t="s">
        <v>1886</v>
      </c>
    </row>
    <row r="13" spans="1:21">
      <c r="A13" s="73">
        <v>4515269470</v>
      </c>
      <c r="B13" s="71" t="s">
        <v>1921</v>
      </c>
      <c r="C13" s="71" t="s">
        <v>1229</v>
      </c>
      <c r="D13" s="71" t="s">
        <v>1879</v>
      </c>
      <c r="E13" s="73" t="s">
        <v>1922</v>
      </c>
      <c r="F13" s="72"/>
      <c r="G13" s="66" t="s">
        <v>1881</v>
      </c>
      <c r="H13" s="66" t="s">
        <v>1882</v>
      </c>
      <c r="I13" s="66" t="s">
        <v>1883</v>
      </c>
      <c r="J13" s="66" t="s">
        <v>24</v>
      </c>
      <c r="K13" s="73"/>
      <c r="L13" s="71" t="s">
        <v>1884</v>
      </c>
      <c r="M13" s="73"/>
      <c r="N13" s="73"/>
      <c r="O13" s="71"/>
      <c r="P13" s="78">
        <v>45330</v>
      </c>
      <c r="Q13" s="73"/>
      <c r="R13" s="73"/>
      <c r="S13" s="73"/>
      <c r="T13" s="73"/>
      <c r="U13" s="73"/>
    </row>
    <row r="14" spans="1:21">
      <c r="A14" s="73">
        <v>4515269470</v>
      </c>
      <c r="B14" s="71" t="s">
        <v>1923</v>
      </c>
      <c r="C14" s="71" t="s">
        <v>1229</v>
      </c>
      <c r="D14" s="71" t="s">
        <v>1879</v>
      </c>
      <c r="E14" s="73" t="s">
        <v>1922</v>
      </c>
      <c r="F14" s="72"/>
      <c r="G14" s="66" t="s">
        <v>1888</v>
      </c>
      <c r="H14" s="66" t="s">
        <v>1889</v>
      </c>
      <c r="I14" s="66" t="s">
        <v>1883</v>
      </c>
      <c r="J14" s="66" t="s">
        <v>24</v>
      </c>
      <c r="K14" s="71"/>
      <c r="L14" s="71" t="s">
        <v>1884</v>
      </c>
      <c r="M14" s="71"/>
      <c r="N14" s="71"/>
      <c r="O14" s="71"/>
      <c r="P14" s="78">
        <v>45330</v>
      </c>
      <c r="Q14" s="71"/>
      <c r="R14" s="71"/>
      <c r="S14" s="71"/>
      <c r="T14" s="71"/>
      <c r="U14" s="71"/>
    </row>
    <row r="15" spans="1:21">
      <c r="A15" s="73">
        <v>4515269470</v>
      </c>
      <c r="B15" s="71" t="s">
        <v>1924</v>
      </c>
      <c r="C15" s="71" t="s">
        <v>1229</v>
      </c>
      <c r="D15" s="71" t="s">
        <v>1879</v>
      </c>
      <c r="E15" s="73" t="s">
        <v>1922</v>
      </c>
      <c r="F15" s="72"/>
      <c r="G15" s="66" t="s">
        <v>1891</v>
      </c>
      <c r="H15" s="66" t="s">
        <v>1892</v>
      </c>
      <c r="I15" s="66" t="s">
        <v>1883</v>
      </c>
      <c r="J15" s="66" t="s">
        <v>24</v>
      </c>
      <c r="K15" s="71"/>
      <c r="L15" s="71" t="s">
        <v>1884</v>
      </c>
      <c r="M15" s="71"/>
      <c r="N15" s="71"/>
      <c r="O15" s="71"/>
      <c r="P15" s="78">
        <v>45330</v>
      </c>
      <c r="Q15" s="71"/>
      <c r="R15" s="71"/>
      <c r="S15" s="71"/>
      <c r="T15" s="71"/>
      <c r="U15" s="71"/>
    </row>
    <row r="16" spans="1:21">
      <c r="A16" s="73">
        <v>4515269470</v>
      </c>
      <c r="B16" s="71" t="s">
        <v>1925</v>
      </c>
      <c r="C16" s="71" t="s">
        <v>1229</v>
      </c>
      <c r="D16" s="71" t="s">
        <v>1879</v>
      </c>
      <c r="E16" s="73" t="s">
        <v>1922</v>
      </c>
      <c r="F16" s="72"/>
      <c r="G16" s="66" t="s">
        <v>1894</v>
      </c>
      <c r="H16" s="66" t="s">
        <v>1895</v>
      </c>
      <c r="I16" s="66" t="s">
        <v>1883</v>
      </c>
      <c r="J16" s="66" t="s">
        <v>24</v>
      </c>
      <c r="K16" s="71"/>
      <c r="L16" s="71" t="s">
        <v>1896</v>
      </c>
      <c r="M16" s="71"/>
      <c r="N16" s="71"/>
      <c r="O16" s="71"/>
      <c r="P16" s="78">
        <v>45330</v>
      </c>
      <c r="Q16" s="71"/>
      <c r="R16" s="71"/>
      <c r="S16" s="71"/>
      <c r="T16" s="71"/>
      <c r="U16" s="71"/>
    </row>
    <row r="17" spans="1:21">
      <c r="A17" s="73">
        <v>4515269470</v>
      </c>
      <c r="B17" s="73" t="s">
        <v>1926</v>
      </c>
      <c r="C17" s="71" t="s">
        <v>1229</v>
      </c>
      <c r="D17" s="71" t="s">
        <v>1879</v>
      </c>
      <c r="E17" s="73" t="s">
        <v>1922</v>
      </c>
      <c r="F17" s="77"/>
      <c r="G17" s="68" t="s">
        <v>1898</v>
      </c>
      <c r="H17" s="68" t="s">
        <v>1899</v>
      </c>
      <c r="I17" s="68" t="s">
        <v>1883</v>
      </c>
      <c r="J17" s="66" t="s">
        <v>24</v>
      </c>
      <c r="K17" s="71"/>
      <c r="L17" s="73" t="s">
        <v>1900</v>
      </c>
      <c r="M17" s="71"/>
      <c r="N17" s="71"/>
      <c r="O17" s="71"/>
      <c r="P17" s="78">
        <v>45330</v>
      </c>
      <c r="Q17" s="71"/>
      <c r="R17" s="71"/>
      <c r="S17" s="71"/>
      <c r="T17" s="71"/>
      <c r="U17" s="71"/>
    </row>
    <row r="18" spans="1:21">
      <c r="A18" s="73">
        <v>4515269470</v>
      </c>
      <c r="B18" s="73" t="s">
        <v>1927</v>
      </c>
      <c r="C18" s="73" t="s">
        <v>1783</v>
      </c>
      <c r="D18" s="73" t="s">
        <v>1902</v>
      </c>
      <c r="E18" s="73" t="s">
        <v>1922</v>
      </c>
      <c r="F18" s="71"/>
      <c r="G18" s="66" t="s">
        <v>1903</v>
      </c>
      <c r="H18" s="66" t="s">
        <v>1904</v>
      </c>
      <c r="I18" s="66" t="s">
        <v>1883</v>
      </c>
      <c r="J18" s="66" t="s">
        <v>24</v>
      </c>
      <c r="K18" s="71"/>
      <c r="L18" s="71" t="s">
        <v>1884</v>
      </c>
      <c r="M18" s="71"/>
      <c r="N18" s="71"/>
      <c r="O18" s="71"/>
      <c r="P18" s="78">
        <v>45330</v>
      </c>
      <c r="Q18" s="71"/>
      <c r="R18" s="71"/>
      <c r="S18" s="71"/>
      <c r="T18" s="71"/>
      <c r="U18" s="71"/>
    </row>
    <row r="19" spans="1:21">
      <c r="A19" s="73">
        <v>4515269470</v>
      </c>
      <c r="B19" s="73" t="s">
        <v>1928</v>
      </c>
      <c r="C19" s="73" t="s">
        <v>1783</v>
      </c>
      <c r="D19" s="73" t="s">
        <v>1902</v>
      </c>
      <c r="E19" s="73" t="s">
        <v>1922</v>
      </c>
      <c r="F19" s="71"/>
      <c r="G19" s="66" t="s">
        <v>1906</v>
      </c>
      <c r="H19" s="66" t="s">
        <v>1907</v>
      </c>
      <c r="I19" s="66" t="s">
        <v>1883</v>
      </c>
      <c r="J19" s="66" t="s">
        <v>24</v>
      </c>
      <c r="K19" s="71"/>
      <c r="L19" s="71" t="s">
        <v>1884</v>
      </c>
      <c r="M19" s="71"/>
      <c r="N19" s="71"/>
      <c r="O19" s="71"/>
      <c r="P19" s="78">
        <v>45330</v>
      </c>
      <c r="Q19" s="71"/>
      <c r="R19" s="71"/>
      <c r="S19" s="71"/>
      <c r="T19" s="71"/>
      <c r="U19" s="71"/>
    </row>
    <row r="20" spans="1:21">
      <c r="A20" s="73">
        <v>4515269470</v>
      </c>
      <c r="B20" s="73" t="s">
        <v>1929</v>
      </c>
      <c r="C20" s="73" t="s">
        <v>1783</v>
      </c>
      <c r="D20" s="73" t="s">
        <v>1902</v>
      </c>
      <c r="E20" s="73" t="s">
        <v>1922</v>
      </c>
      <c r="F20" s="71"/>
      <c r="G20" s="66" t="s">
        <v>1909</v>
      </c>
      <c r="H20" s="66" t="s">
        <v>1910</v>
      </c>
      <c r="I20" s="66" t="s">
        <v>1883</v>
      </c>
      <c r="J20" s="66" t="s">
        <v>24</v>
      </c>
      <c r="K20" s="71"/>
      <c r="L20" s="71" t="s">
        <v>1896</v>
      </c>
      <c r="M20" s="71"/>
      <c r="N20" s="71"/>
      <c r="O20" s="71"/>
      <c r="P20" s="78">
        <v>45330</v>
      </c>
      <c r="Q20" s="71"/>
      <c r="R20" s="71"/>
      <c r="S20" s="71"/>
      <c r="T20" s="71"/>
      <c r="U20" s="71"/>
    </row>
    <row r="21" spans="1:21">
      <c r="A21" s="73">
        <v>4515269470</v>
      </c>
      <c r="B21" s="71" t="s">
        <v>1930</v>
      </c>
      <c r="C21" s="71" t="s">
        <v>1330</v>
      </c>
      <c r="D21" s="71" t="s">
        <v>1912</v>
      </c>
      <c r="E21" s="73" t="s">
        <v>1922</v>
      </c>
      <c r="F21" s="71"/>
      <c r="G21" s="66" t="s">
        <v>1913</v>
      </c>
      <c r="H21" s="66" t="s">
        <v>1914</v>
      </c>
      <c r="I21" s="66" t="s">
        <v>1883</v>
      </c>
      <c r="J21" s="66" t="s">
        <v>24</v>
      </c>
      <c r="K21" s="71"/>
      <c r="L21" s="71" t="s">
        <v>1884</v>
      </c>
      <c r="M21" s="71"/>
      <c r="N21" s="71"/>
      <c r="O21" s="71"/>
      <c r="P21" s="78">
        <v>45330</v>
      </c>
      <c r="Q21" s="71"/>
      <c r="R21" s="71"/>
      <c r="S21" s="71"/>
      <c r="T21" s="71"/>
      <c r="U21" s="71"/>
    </row>
    <row r="22" spans="1:21">
      <c r="A22" s="73">
        <v>4515269470</v>
      </c>
      <c r="B22" s="71" t="s">
        <v>1931</v>
      </c>
      <c r="C22" s="71" t="s">
        <v>1330</v>
      </c>
      <c r="D22" s="71" t="s">
        <v>1912</v>
      </c>
      <c r="E22" s="73" t="s">
        <v>1922</v>
      </c>
      <c r="F22" s="71"/>
      <c r="G22" s="66" t="s">
        <v>1916</v>
      </c>
      <c r="H22" s="66" t="s">
        <v>1917</v>
      </c>
      <c r="I22" s="66" t="s">
        <v>1883</v>
      </c>
      <c r="J22" s="66" t="s">
        <v>24</v>
      </c>
      <c r="K22" s="71"/>
      <c r="L22" s="71" t="s">
        <v>1884</v>
      </c>
      <c r="M22" s="71"/>
      <c r="N22" s="71"/>
      <c r="O22" s="71"/>
      <c r="P22" s="78">
        <v>45330</v>
      </c>
      <c r="Q22" s="71"/>
      <c r="R22" s="71"/>
      <c r="S22" s="71"/>
      <c r="T22" s="71"/>
      <c r="U22" s="71"/>
    </row>
    <row r="23" spans="1:21">
      <c r="A23" s="73">
        <v>4515269470</v>
      </c>
      <c r="B23" s="73" t="s">
        <v>1932</v>
      </c>
      <c r="C23" s="71" t="s">
        <v>1330</v>
      </c>
      <c r="D23" s="71" t="s">
        <v>1912</v>
      </c>
      <c r="E23" s="73" t="s">
        <v>1922</v>
      </c>
      <c r="F23" s="71"/>
      <c r="G23" s="66" t="s">
        <v>1919</v>
      </c>
      <c r="H23" s="66" t="s">
        <v>1920</v>
      </c>
      <c r="I23" s="66" t="s">
        <v>1883</v>
      </c>
      <c r="J23" s="66" t="s">
        <v>24</v>
      </c>
      <c r="K23" s="71"/>
      <c r="L23" s="71" t="s">
        <v>1896</v>
      </c>
      <c r="M23" s="71"/>
      <c r="N23" s="71"/>
      <c r="O23" s="71"/>
      <c r="P23" s="78">
        <v>45330</v>
      </c>
      <c r="Q23" s="71"/>
      <c r="R23" s="71"/>
      <c r="S23" s="71"/>
      <c r="T23" s="71"/>
      <c r="U23" s="71"/>
    </row>
    <row r="24" spans="1:21">
      <c r="A24" s="73">
        <v>4515369584</v>
      </c>
      <c r="B24" s="73" t="s">
        <v>1933</v>
      </c>
      <c r="C24" s="73" t="s">
        <v>1783</v>
      </c>
      <c r="D24" s="73" t="s">
        <v>1902</v>
      </c>
      <c r="E24" s="73" t="s">
        <v>1922</v>
      </c>
      <c r="F24" s="73"/>
      <c r="G24" s="66" t="s">
        <v>1934</v>
      </c>
      <c r="H24" s="66" t="s">
        <v>1935</v>
      </c>
      <c r="I24" s="66" t="s">
        <v>1788</v>
      </c>
      <c r="J24" s="66" t="s">
        <v>1936</v>
      </c>
      <c r="K24" s="73"/>
      <c r="L24" s="1" t="str">
        <f t="shared" ref="L24" si="0">"DFS 1-AX250-"&amp;C24</f>
        <v>DFS 1-AX250-NF3</v>
      </c>
      <c r="M24" s="73"/>
      <c r="N24" s="73"/>
      <c r="O24" s="103" t="s">
        <v>1937</v>
      </c>
      <c r="P24" s="78">
        <v>45055</v>
      </c>
      <c r="Q24" s="73"/>
      <c r="R24" s="73" t="s">
        <v>15</v>
      </c>
      <c r="S24" s="79">
        <v>45061</v>
      </c>
      <c r="T24" s="73"/>
      <c r="U24" s="71"/>
    </row>
    <row r="25" spans="1:21">
      <c r="A25" s="71"/>
      <c r="B25" s="71"/>
      <c r="C25" s="71"/>
      <c r="D25" s="71"/>
      <c r="E25" s="71"/>
      <c r="F25" s="71"/>
      <c r="G25" s="71"/>
      <c r="H25" s="71"/>
      <c r="I25" s="71"/>
      <c r="J25" s="66"/>
      <c r="K25" s="71"/>
      <c r="L25" s="71"/>
      <c r="M25" s="71"/>
      <c r="N25" s="71"/>
      <c r="O25" s="71"/>
      <c r="P25" s="78"/>
      <c r="Q25" s="71"/>
      <c r="R25" s="71"/>
      <c r="S25" s="71"/>
      <c r="T25" s="71"/>
      <c r="U25" s="71"/>
    </row>
    <row r="26" spans="1:21">
      <c r="A26" s="71">
        <v>4515402402</v>
      </c>
      <c r="B26" s="71" t="s">
        <v>1938</v>
      </c>
      <c r="C26" s="73" t="s">
        <v>1783</v>
      </c>
      <c r="D26" s="73" t="s">
        <v>1902</v>
      </c>
      <c r="E26" s="73"/>
      <c r="F26" s="71"/>
      <c r="G26" s="71"/>
      <c r="H26" s="71"/>
      <c r="I26" s="71"/>
      <c r="J26" s="66"/>
      <c r="K26" s="71"/>
      <c r="L26" s="71" t="s">
        <v>1884</v>
      </c>
      <c r="M26" s="71"/>
      <c r="N26" s="71"/>
      <c r="O26" s="71"/>
      <c r="P26" s="78">
        <v>45257</v>
      </c>
      <c r="Q26" s="71"/>
      <c r="R26" s="71"/>
      <c r="S26" s="71"/>
      <c r="T26" s="71"/>
      <c r="U26" s="71"/>
    </row>
    <row r="27" spans="1:21">
      <c r="A27" s="71">
        <v>4515402402</v>
      </c>
      <c r="B27" s="71" t="s">
        <v>1939</v>
      </c>
      <c r="C27" s="73" t="s">
        <v>1783</v>
      </c>
      <c r="D27" s="73" t="s">
        <v>1902</v>
      </c>
      <c r="E27" s="73"/>
      <c r="F27" s="71"/>
      <c r="G27" s="71"/>
      <c r="H27" s="71"/>
      <c r="I27" s="71"/>
      <c r="J27" s="66"/>
      <c r="K27" s="71"/>
      <c r="L27" s="71" t="s">
        <v>1884</v>
      </c>
      <c r="M27" s="71"/>
      <c r="N27" s="71"/>
      <c r="O27" s="71"/>
      <c r="P27" s="78">
        <v>45257</v>
      </c>
      <c r="Q27" s="71"/>
      <c r="R27" s="71"/>
      <c r="S27" s="71"/>
      <c r="T27" s="71"/>
      <c r="U27" s="71"/>
    </row>
    <row r="28" spans="1:21">
      <c r="A28" s="71">
        <v>4515402402</v>
      </c>
      <c r="B28" s="71" t="s">
        <v>1940</v>
      </c>
      <c r="C28" s="73" t="s">
        <v>1783</v>
      </c>
      <c r="D28" s="73" t="s">
        <v>1902</v>
      </c>
      <c r="E28" s="73"/>
      <c r="F28" s="71"/>
      <c r="G28" s="71"/>
      <c r="H28" s="71"/>
      <c r="I28" s="71"/>
      <c r="J28" s="66"/>
      <c r="K28" s="71"/>
      <c r="L28" s="71" t="s">
        <v>1896</v>
      </c>
      <c r="M28" s="71"/>
      <c r="N28" s="71"/>
      <c r="O28" s="71"/>
      <c r="P28" s="78">
        <v>45257</v>
      </c>
      <c r="Q28" s="71"/>
      <c r="R28" s="71"/>
      <c r="S28" s="71"/>
      <c r="T28" s="71"/>
      <c r="U28" s="71"/>
    </row>
    <row r="29" spans="1:21">
      <c r="A29" s="71"/>
      <c r="B29" s="71"/>
      <c r="C29" s="71"/>
      <c r="D29" s="71"/>
      <c r="E29" s="71"/>
      <c r="F29" s="71"/>
      <c r="G29" s="71"/>
      <c r="H29" s="71"/>
      <c r="I29" s="71"/>
      <c r="J29" s="66"/>
      <c r="K29" s="71"/>
      <c r="L29" s="71"/>
      <c r="M29" s="71"/>
      <c r="N29" s="71"/>
      <c r="O29" s="71"/>
      <c r="P29" s="78"/>
      <c r="Q29" s="71"/>
      <c r="R29" s="71"/>
      <c r="S29" s="71"/>
      <c r="T29" s="71"/>
      <c r="U29" s="71"/>
    </row>
    <row r="30" spans="1:21">
      <c r="A30" s="71"/>
      <c r="B30" s="71"/>
      <c r="C30" s="71"/>
      <c r="D30" s="71"/>
      <c r="E30" s="71"/>
      <c r="F30" s="71"/>
      <c r="G30" s="71"/>
      <c r="H30" s="71"/>
      <c r="I30" s="71"/>
      <c r="J30" s="66"/>
      <c r="K30" s="71"/>
      <c r="L30" s="71"/>
      <c r="M30" s="71"/>
      <c r="N30" s="71"/>
      <c r="O30" s="71"/>
      <c r="P30" s="78"/>
      <c r="Q30" s="71"/>
      <c r="R30" s="71"/>
      <c r="S30" s="71"/>
      <c r="T30" s="71"/>
      <c r="U30" s="71"/>
    </row>
    <row r="31" spans="1:21">
      <c r="A31" s="71"/>
      <c r="B31" s="71"/>
      <c r="C31" s="71"/>
      <c r="D31" s="71"/>
      <c r="E31" s="71"/>
      <c r="F31" s="71"/>
      <c r="G31" s="71"/>
      <c r="H31" s="71"/>
      <c r="I31" s="71"/>
      <c r="J31" s="66"/>
      <c r="K31" s="71"/>
      <c r="L31" s="71"/>
      <c r="M31" s="71"/>
      <c r="N31" s="71"/>
      <c r="O31" s="71"/>
      <c r="P31" s="78"/>
      <c r="Q31" s="71"/>
      <c r="R31" s="71"/>
      <c r="S31" s="71"/>
      <c r="T31" s="71"/>
      <c r="U31" s="71"/>
    </row>
    <row r="32" spans="1:21">
      <c r="A32" s="71"/>
      <c r="B32" s="71"/>
      <c r="C32" s="71"/>
      <c r="D32" s="71"/>
      <c r="E32" s="71"/>
      <c r="F32" s="71"/>
      <c r="G32" s="71"/>
      <c r="H32" s="71"/>
      <c r="I32" s="71"/>
      <c r="J32" s="66"/>
      <c r="K32" s="71"/>
      <c r="L32" s="71"/>
      <c r="M32" s="71"/>
      <c r="N32" s="71"/>
      <c r="O32" s="71"/>
      <c r="P32" s="78"/>
      <c r="Q32" s="71"/>
      <c r="R32" s="71"/>
      <c r="S32" s="71"/>
      <c r="T32" s="71"/>
      <c r="U32" s="71"/>
    </row>
    <row r="33" spans="1:21">
      <c r="A33" s="71"/>
      <c r="B33" s="71"/>
      <c r="C33" s="71"/>
      <c r="D33" s="71"/>
      <c r="E33" s="71"/>
      <c r="F33" s="71"/>
      <c r="G33" s="71"/>
      <c r="H33" s="71"/>
      <c r="I33" s="71"/>
      <c r="J33" s="66"/>
      <c r="K33" s="71"/>
      <c r="L33" s="71"/>
      <c r="M33" s="71"/>
      <c r="N33" s="71"/>
      <c r="O33" s="71"/>
      <c r="P33" s="78"/>
      <c r="Q33" s="71"/>
      <c r="R33" s="71"/>
      <c r="S33" s="71"/>
      <c r="T33" s="71"/>
      <c r="U33" s="71"/>
    </row>
    <row r="34" spans="1:21">
      <c r="A34" s="71"/>
      <c r="B34" s="71"/>
      <c r="C34" s="71"/>
      <c r="D34" s="71"/>
      <c r="E34" s="71"/>
      <c r="F34" s="71"/>
      <c r="G34" s="71"/>
      <c r="H34" s="71"/>
      <c r="I34" s="71"/>
      <c r="J34" s="66"/>
      <c r="K34" s="71"/>
      <c r="L34" s="71"/>
      <c r="M34" s="71"/>
      <c r="N34" s="71"/>
      <c r="O34" s="71"/>
      <c r="P34" s="78"/>
      <c r="Q34" s="71"/>
      <c r="R34" s="71"/>
      <c r="S34" s="71"/>
      <c r="T34" s="71"/>
      <c r="U34" s="71"/>
    </row>
    <row r="35" spans="1:21">
      <c r="A35" s="71"/>
      <c r="B35" s="71"/>
      <c r="C35" s="71"/>
      <c r="D35" s="71"/>
      <c r="E35" s="71"/>
      <c r="F35" s="71"/>
      <c r="G35" s="71"/>
      <c r="H35" s="71"/>
      <c r="I35" s="71"/>
      <c r="J35" s="66"/>
      <c r="K35" s="71"/>
      <c r="L35" s="71"/>
      <c r="M35" s="71"/>
      <c r="N35" s="71"/>
      <c r="O35" s="71"/>
      <c r="P35" s="78"/>
      <c r="Q35" s="71"/>
      <c r="R35" s="71"/>
      <c r="S35" s="71"/>
      <c r="T35" s="71"/>
      <c r="U35" s="71"/>
    </row>
    <row r="36" spans="1:21">
      <c r="A36" s="71"/>
      <c r="B36" s="71"/>
      <c r="C36" s="71"/>
      <c r="D36" s="71"/>
      <c r="E36" s="71"/>
      <c r="F36" s="71"/>
      <c r="G36" s="71"/>
      <c r="H36" s="71"/>
      <c r="I36" s="71"/>
      <c r="J36" s="66"/>
      <c r="K36" s="71"/>
      <c r="L36" s="71"/>
      <c r="M36" s="71"/>
      <c r="N36" s="71"/>
      <c r="O36" s="71"/>
      <c r="P36" s="78"/>
      <c r="Q36" s="71"/>
      <c r="R36" s="71"/>
      <c r="S36" s="71"/>
      <c r="T36" s="71"/>
      <c r="U36" s="71"/>
    </row>
    <row r="37" spans="1:21">
      <c r="A37" s="71"/>
      <c r="B37" s="71"/>
      <c r="C37" s="71"/>
      <c r="D37" s="71"/>
      <c r="E37" s="71"/>
      <c r="F37" s="71"/>
      <c r="G37" s="71"/>
      <c r="H37" s="71"/>
      <c r="I37" s="71"/>
      <c r="J37" s="66"/>
      <c r="K37" s="71"/>
      <c r="L37" s="71"/>
      <c r="M37" s="71"/>
      <c r="N37" s="71"/>
      <c r="O37" s="71"/>
      <c r="P37" s="78"/>
      <c r="Q37" s="71"/>
      <c r="R37" s="71"/>
      <c r="S37" s="71"/>
      <c r="T37" s="71"/>
      <c r="U37" s="71"/>
    </row>
    <row r="38" spans="1:21">
      <c r="A38" s="71"/>
      <c r="B38" s="71"/>
      <c r="C38" s="71"/>
      <c r="D38" s="71"/>
      <c r="E38" s="71"/>
      <c r="F38" s="71"/>
      <c r="G38" s="71"/>
      <c r="H38" s="71"/>
      <c r="I38" s="71"/>
      <c r="J38" s="66"/>
      <c r="K38" s="71"/>
      <c r="L38" s="71"/>
      <c r="M38" s="71"/>
      <c r="N38" s="71"/>
      <c r="O38" s="71"/>
      <c r="P38" s="78"/>
      <c r="Q38" s="71"/>
      <c r="R38" s="71"/>
      <c r="S38" s="71"/>
      <c r="T38" s="71"/>
      <c r="U38" s="71"/>
    </row>
    <row r="39" spans="1:21">
      <c r="A39" s="73"/>
      <c r="B39" s="73"/>
      <c r="C39" s="73"/>
      <c r="D39" s="73"/>
      <c r="E39" s="73"/>
      <c r="F39" s="73"/>
      <c r="G39" s="73"/>
      <c r="H39" s="73"/>
      <c r="I39" s="73"/>
      <c r="J39" s="73"/>
      <c r="K39" s="73"/>
      <c r="L39" s="1"/>
      <c r="M39" s="73"/>
      <c r="N39" s="73"/>
      <c r="O39" s="73"/>
      <c r="P39" s="78"/>
      <c r="Q39" s="73"/>
      <c r="R39" s="73"/>
      <c r="S39" s="73"/>
      <c r="T39" s="73"/>
      <c r="U39" s="71"/>
    </row>
    <row r="40" spans="1:21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1"/>
      <c r="M40" s="57"/>
      <c r="N40" s="57"/>
      <c r="O40" s="57"/>
      <c r="P40" s="102"/>
      <c r="Q40" s="57"/>
      <c r="R40" s="57"/>
      <c r="S40" s="57"/>
      <c r="T40" s="57"/>
      <c r="U40" s="57"/>
    </row>
  </sheetData>
  <conditionalFormatting sqref="F2:F4">
    <cfRule type="duplicateValues" dxfId="53" priority="25"/>
  </conditionalFormatting>
  <conditionalFormatting sqref="F13:F15">
    <cfRule type="duplicateValues" dxfId="52" priority="12"/>
  </conditionalFormatting>
  <conditionalFormatting sqref="G2:H4">
    <cfRule type="duplicateValues" dxfId="51" priority="24"/>
  </conditionalFormatting>
  <conditionalFormatting sqref="G13:H15">
    <cfRule type="duplicateValues" dxfId="50" priority="11"/>
  </conditionalFormatting>
  <conditionalFormatting sqref="K2:K4">
    <cfRule type="duplicateValues" dxfId="49" priority="23"/>
  </conditionalFormatting>
  <dataValidations count="1">
    <dataValidation type="date" allowBlank="1" showErrorMessage="1" errorTitle="Enter Correctly Formatted Date" error="Date Format is Incorrect" sqref="P13:P40" xr:uid="{09377C8B-F469-4BA7-907C-1201C7A52630}">
      <formula1>1</formula1>
      <formula2>2958465</formula2>
    </dataValidation>
  </dataValidations>
  <hyperlinks>
    <hyperlink ref="O24" r:id="rId1" xr:uid="{AA6E71DC-BC99-402C-972F-4B5FDEE51076}"/>
  </hyperlinks>
  <pageMargins left="0.7" right="0.7" top="0.75" bottom="0.75" header="0.3" footer="0.3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G2"/>
  <sheetViews>
    <sheetView workbookViewId="0">
      <selection activeCell="H6" sqref="H6"/>
    </sheetView>
  </sheetViews>
  <sheetFormatPr defaultRowHeight="15"/>
  <cols>
    <col min="1" max="1" width="7.7109375" bestFit="1" customWidth="1"/>
    <col min="2" max="2" width="1.5703125" bestFit="1" customWidth="1"/>
    <col min="3" max="3" width="6.42578125" bestFit="1" customWidth="1"/>
    <col min="4" max="4" width="1.5703125" bestFit="1" customWidth="1"/>
    <col min="5" max="5" width="8.140625" bestFit="1" customWidth="1"/>
    <col min="6" max="6" width="1.5703125" bestFit="1" customWidth="1"/>
  </cols>
  <sheetData>
    <row r="1" spans="1:7">
      <c r="A1" s="6" t="s">
        <v>1941</v>
      </c>
      <c r="B1" s="6"/>
      <c r="C1" s="6" t="s">
        <v>1942</v>
      </c>
      <c r="D1" s="6"/>
      <c r="E1" s="6" t="s">
        <v>1943</v>
      </c>
      <c r="F1" s="6"/>
      <c r="G1" s="6" t="s">
        <v>1944</v>
      </c>
    </row>
    <row r="2" spans="1:7">
      <c r="A2" t="s">
        <v>1945</v>
      </c>
      <c r="B2" t="s">
        <v>1946</v>
      </c>
      <c r="C2">
        <v>0</v>
      </c>
      <c r="D2" t="s">
        <v>1946</v>
      </c>
      <c r="E2">
        <v>1</v>
      </c>
      <c r="F2" t="s">
        <v>1946</v>
      </c>
      <c r="G2">
        <v>100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6A276-5DE1-4D46-A497-37FBDE82BBA1}">
  <dimension ref="A1:T8"/>
  <sheetViews>
    <sheetView workbookViewId="0">
      <selection activeCell="K1" sqref="K1"/>
    </sheetView>
  </sheetViews>
  <sheetFormatPr defaultRowHeight="15"/>
  <cols>
    <col min="1" max="1" width="16.5703125" style="83" bestFit="1" customWidth="1"/>
    <col min="2" max="2" width="12.85546875" bestFit="1" customWidth="1"/>
    <col min="3" max="3" width="10.28515625" bestFit="1" customWidth="1"/>
    <col min="4" max="5" width="17.7109375" hidden="1" customWidth="1"/>
    <col min="6" max="7" width="17.7109375" bestFit="1" customWidth="1"/>
    <col min="8" max="9" width="16.5703125" hidden="1" customWidth="1"/>
    <col min="10" max="10" width="7" bestFit="1" customWidth="1"/>
    <col min="11" max="11" width="19" hidden="1" customWidth="1"/>
    <col min="12" max="12" width="16.5703125" bestFit="1" customWidth="1"/>
    <col min="13" max="13" width="18.85546875" bestFit="1" customWidth="1"/>
    <col min="14" max="14" width="11.7109375" hidden="1" customWidth="1"/>
    <col min="15" max="15" width="12.85546875" bestFit="1" customWidth="1"/>
    <col min="16" max="16" width="17.7109375" bestFit="1" customWidth="1"/>
    <col min="17" max="17" width="10.28515625" bestFit="1" customWidth="1"/>
    <col min="18" max="18" width="11.7109375" bestFit="1" customWidth="1"/>
    <col min="19" max="19" width="12.85546875" hidden="1" customWidth="1"/>
    <col min="20" max="20" width="9.28515625" bestFit="1" customWidth="1"/>
  </cols>
  <sheetData>
    <row r="1" spans="1:20">
      <c r="A1" s="28" t="s">
        <v>0</v>
      </c>
      <c r="B1" s="11" t="s">
        <v>1</v>
      </c>
      <c r="C1" s="11" t="s">
        <v>1321</v>
      </c>
      <c r="D1" s="11" t="s">
        <v>30</v>
      </c>
      <c r="E1" s="11" t="s">
        <v>1322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31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  <c r="T1" s="40" t="s">
        <v>17</v>
      </c>
    </row>
    <row r="2" spans="1:20">
      <c r="A2" s="84">
        <v>10424443</v>
      </c>
      <c r="B2" s="61" t="s">
        <v>1947</v>
      </c>
      <c r="C2" s="3" t="s">
        <v>1948</v>
      </c>
      <c r="D2" s="61" t="s">
        <v>1947</v>
      </c>
      <c r="E2" s="3" t="str">
        <f>Table911[[#This Row],[PLC HOSTNAME]]&amp;"-HMI"</f>
        <v>D26315-001-HMI</v>
      </c>
      <c r="F2" s="3" t="s">
        <v>1949</v>
      </c>
      <c r="G2" s="3" t="s">
        <v>1950</v>
      </c>
      <c r="H2" s="3" t="s">
        <v>23</v>
      </c>
      <c r="I2" s="3"/>
      <c r="J2" s="3"/>
      <c r="K2" s="1" t="str">
        <f t="shared" ref="K2:K3" si="0">"DFS 4-AX250-"&amp;C2</f>
        <v>DFS 4-AX250-Teos</v>
      </c>
      <c r="L2" s="100" t="s">
        <v>1951</v>
      </c>
      <c r="M2" s="100" t="s">
        <v>1952</v>
      </c>
      <c r="N2" s="1"/>
      <c r="O2" s="81">
        <v>44984</v>
      </c>
      <c r="P2" s="81"/>
      <c r="Q2" s="1" t="s">
        <v>15</v>
      </c>
      <c r="R2" s="81">
        <v>44984</v>
      </c>
      <c r="S2" s="81"/>
      <c r="T2" s="82"/>
    </row>
    <row r="3" spans="1:20">
      <c r="A3" s="84">
        <v>10428206</v>
      </c>
      <c r="B3" s="61" t="s">
        <v>1953</v>
      </c>
      <c r="C3" s="3" t="s">
        <v>1948</v>
      </c>
      <c r="D3" s="61"/>
      <c r="E3" s="3" t="str">
        <f>Table911[[#This Row],[PLC HOSTNAME]]&amp;"-HMI"</f>
        <v>-HMI</v>
      </c>
      <c r="F3" s="3"/>
      <c r="G3" s="3"/>
      <c r="H3" s="3"/>
      <c r="I3" s="3"/>
      <c r="J3" s="3"/>
      <c r="K3" s="1" t="str">
        <f t="shared" si="0"/>
        <v>DFS 4-AX250-Teos</v>
      </c>
      <c r="L3" s="1"/>
      <c r="M3" s="1"/>
      <c r="N3" s="1"/>
      <c r="O3" s="81">
        <v>45252</v>
      </c>
      <c r="P3" s="81"/>
      <c r="Q3" s="1"/>
      <c r="R3" s="81"/>
      <c r="S3" s="81"/>
      <c r="T3" s="82"/>
    </row>
    <row r="4" spans="1:20">
      <c r="A4" s="84"/>
      <c r="B4" s="61"/>
      <c r="C4" s="3"/>
      <c r="D4" s="61"/>
      <c r="E4" s="3" t="str">
        <f>Table911[[#This Row],[PLC HOSTNAME]]&amp;"-HMI"</f>
        <v>-HMI</v>
      </c>
      <c r="F4" s="3"/>
      <c r="G4" s="3"/>
      <c r="H4" s="3"/>
      <c r="I4" s="3"/>
      <c r="J4" s="3"/>
      <c r="K4" s="1"/>
      <c r="L4" s="1"/>
      <c r="M4" s="1"/>
      <c r="N4" s="1"/>
      <c r="O4" s="81"/>
      <c r="P4" s="81"/>
      <c r="Q4" s="1"/>
      <c r="R4" s="81"/>
      <c r="S4" s="81"/>
      <c r="T4" s="82"/>
    </row>
    <row r="5" spans="1:20">
      <c r="A5" s="84"/>
      <c r="B5" s="61"/>
      <c r="C5" s="3"/>
      <c r="D5" s="61"/>
      <c r="E5" s="3" t="str">
        <f>Table911[[#This Row],[PLC HOSTNAME]]&amp;"-HMI"</f>
        <v>-HMI</v>
      </c>
      <c r="F5" s="3"/>
      <c r="G5" s="3"/>
      <c r="H5" s="3"/>
      <c r="I5" s="3"/>
      <c r="J5" s="3"/>
      <c r="K5" s="1"/>
      <c r="L5" s="1"/>
      <c r="M5" s="1"/>
      <c r="N5" s="1"/>
      <c r="O5" s="81"/>
      <c r="P5" s="81"/>
      <c r="Q5" s="1"/>
      <c r="R5" s="81"/>
      <c r="S5" s="81"/>
      <c r="T5" s="82"/>
    </row>
    <row r="6" spans="1:20">
      <c r="A6" s="84"/>
      <c r="B6" s="61"/>
      <c r="C6" s="3"/>
      <c r="D6" s="61"/>
      <c r="E6" s="3" t="str">
        <f>Table911[[#This Row],[PLC HOSTNAME]]&amp;"-HMI"</f>
        <v>-HMI</v>
      </c>
      <c r="F6" s="3"/>
      <c r="G6" s="3"/>
      <c r="H6" s="3"/>
      <c r="I6" s="3"/>
      <c r="J6" s="3"/>
      <c r="K6" s="1"/>
      <c r="L6" s="1"/>
      <c r="M6" s="1"/>
      <c r="N6" s="1"/>
      <c r="O6" s="81"/>
      <c r="P6" s="81"/>
      <c r="Q6" s="1"/>
      <c r="R6" s="81"/>
      <c r="S6" s="81"/>
      <c r="T6" s="82"/>
    </row>
    <row r="7" spans="1:20">
      <c r="A7" s="84"/>
      <c r="B7" s="61"/>
      <c r="C7" s="3"/>
      <c r="D7" s="61"/>
      <c r="E7" s="3" t="str">
        <f>Table911[[#This Row],[PLC HOSTNAME]]&amp;"-HMI"</f>
        <v>-HMI</v>
      </c>
      <c r="F7" s="3"/>
      <c r="G7" s="3"/>
      <c r="H7" s="3"/>
      <c r="I7" s="3"/>
      <c r="J7" s="3"/>
      <c r="K7" s="1"/>
      <c r="L7" s="1"/>
      <c r="M7" s="1"/>
      <c r="N7" s="1"/>
      <c r="O7" s="81"/>
      <c r="P7" s="81"/>
      <c r="Q7" s="1"/>
      <c r="R7" s="81"/>
      <c r="S7" s="81"/>
      <c r="T7" s="82"/>
    </row>
    <row r="8" spans="1:20">
      <c r="A8" s="84"/>
      <c r="B8" s="61"/>
      <c r="C8" s="3"/>
      <c r="D8" s="61"/>
      <c r="E8" s="3" t="str">
        <f>Table911[[#This Row],[PLC HOSTNAME]]&amp;"-HMI"</f>
        <v>-HMI</v>
      </c>
      <c r="F8" s="3"/>
      <c r="G8" s="3"/>
      <c r="H8" s="3"/>
      <c r="I8" s="3"/>
      <c r="J8" s="3"/>
      <c r="K8" s="1"/>
      <c r="L8" s="1"/>
      <c r="M8" s="1"/>
      <c r="N8" s="1"/>
      <c r="O8" s="81"/>
      <c r="P8" s="81"/>
      <c r="Q8" s="1"/>
      <c r="R8" s="81"/>
      <c r="S8" s="81"/>
      <c r="T8" s="82"/>
    </row>
  </sheetData>
  <hyperlinks>
    <hyperlink ref="M2" r:id="rId1" xr:uid="{2ADC30CF-BAB0-4BA0-819E-5332907780EB}"/>
    <hyperlink ref="L2" r:id="rId2" xr:uid="{5D5244B6-277D-4A78-90FF-2C64FBF7D1CD}"/>
  </hyperlinks>
  <pageMargins left="0.7" right="0.7" top="0.75" bottom="0.75" header="0.3" footer="0.3"/>
  <legacyDrawing r:id="rId3"/>
  <tableParts count="1">
    <tablePart r:id="rId4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I83"/>
  <sheetViews>
    <sheetView workbookViewId="0">
      <pane ySplit="1" topLeftCell="A37" activePane="bottomLeft" state="frozen"/>
      <selection pane="bottomLeft" activeCell="B53" sqref="B53"/>
    </sheetView>
  </sheetViews>
  <sheetFormatPr defaultColWidth="9.140625" defaultRowHeight="14.25"/>
  <cols>
    <col min="1" max="1" width="38" style="62" bestFit="1" customWidth="1"/>
    <col min="2" max="2" width="25" style="62" bestFit="1" customWidth="1"/>
    <col min="3" max="3" width="20.140625" style="86" bestFit="1" customWidth="1"/>
    <col min="4" max="4" width="11" style="62" bestFit="1" customWidth="1"/>
    <col min="5" max="6" width="9.140625" style="62"/>
    <col min="7" max="7" width="36.42578125" style="62" bestFit="1" customWidth="1"/>
    <col min="8" max="8" width="23.85546875" style="62" bestFit="1" customWidth="1"/>
    <col min="9" max="16384" width="9.140625" style="62"/>
  </cols>
  <sheetData>
    <row r="1" spans="1:9">
      <c r="A1" s="85" t="s">
        <v>1954</v>
      </c>
      <c r="B1" s="85" t="s">
        <v>1955</v>
      </c>
      <c r="C1" s="86" t="s">
        <v>1956</v>
      </c>
      <c r="D1" s="85" t="s">
        <v>1957</v>
      </c>
      <c r="E1" s="87" t="s">
        <v>1958</v>
      </c>
    </row>
    <row r="2" spans="1:9">
      <c r="A2" s="85" t="s">
        <v>1959</v>
      </c>
      <c r="B2" s="85" t="s">
        <v>1960</v>
      </c>
      <c r="D2" s="88" t="s">
        <v>1961</v>
      </c>
      <c r="E2" s="87"/>
    </row>
    <row r="3" spans="1:9">
      <c r="A3" s="85" t="s">
        <v>142</v>
      </c>
      <c r="B3" s="85" t="s">
        <v>1842</v>
      </c>
      <c r="C3" s="86" t="s">
        <v>1842</v>
      </c>
      <c r="D3" s="85" t="s">
        <v>1962</v>
      </c>
      <c r="E3" s="87" t="s">
        <v>1963</v>
      </c>
    </row>
    <row r="4" spans="1:9">
      <c r="A4" s="85" t="s">
        <v>1964</v>
      </c>
      <c r="B4" s="85" t="s">
        <v>1965</v>
      </c>
      <c r="D4" s="85" t="s">
        <v>1966</v>
      </c>
      <c r="E4" s="87"/>
    </row>
    <row r="5" spans="1:9">
      <c r="A5" s="85" t="s">
        <v>1967</v>
      </c>
      <c r="B5" s="85" t="s">
        <v>1968</v>
      </c>
      <c r="D5" s="85" t="s">
        <v>1969</v>
      </c>
      <c r="E5" s="87"/>
    </row>
    <row r="6" spans="1:9">
      <c r="A6" s="85" t="s">
        <v>128</v>
      </c>
      <c r="B6" s="85" t="s">
        <v>1970</v>
      </c>
      <c r="C6" s="86" t="s">
        <v>1971</v>
      </c>
      <c r="D6" s="88" t="s">
        <v>1972</v>
      </c>
      <c r="E6" s="87" t="s">
        <v>1963</v>
      </c>
    </row>
    <row r="7" spans="1:9">
      <c r="A7" s="85" t="s">
        <v>162</v>
      </c>
      <c r="B7" s="85" t="s">
        <v>1973</v>
      </c>
      <c r="C7" s="86" t="s">
        <v>1973</v>
      </c>
      <c r="D7" s="85" t="s">
        <v>1974</v>
      </c>
      <c r="E7" s="87" t="s">
        <v>1963</v>
      </c>
    </row>
    <row r="8" spans="1:9">
      <c r="A8" s="85" t="s">
        <v>93</v>
      </c>
      <c r="B8" s="85" t="s">
        <v>92</v>
      </c>
      <c r="C8" s="86" t="s">
        <v>92</v>
      </c>
      <c r="D8" s="85" t="s">
        <v>1975</v>
      </c>
      <c r="E8" s="87" t="s">
        <v>1963</v>
      </c>
    </row>
    <row r="9" spans="1:9">
      <c r="A9" s="85" t="s">
        <v>77</v>
      </c>
      <c r="B9" s="85" t="s">
        <v>76</v>
      </c>
      <c r="C9" s="86" t="s">
        <v>76</v>
      </c>
      <c r="D9" s="88" t="s">
        <v>1976</v>
      </c>
      <c r="E9" s="87" t="s">
        <v>1963</v>
      </c>
    </row>
    <row r="10" spans="1:9">
      <c r="A10" s="85" t="s">
        <v>105</v>
      </c>
      <c r="B10" s="85" t="s">
        <v>1977</v>
      </c>
      <c r="C10" s="86" t="s">
        <v>1978</v>
      </c>
      <c r="D10" s="85" t="s">
        <v>1979</v>
      </c>
      <c r="E10" s="87" t="s">
        <v>1963</v>
      </c>
    </row>
    <row r="11" spans="1:9">
      <c r="A11" s="85" t="s">
        <v>169</v>
      </c>
      <c r="B11" s="85" t="s">
        <v>1980</v>
      </c>
      <c r="C11" s="86" t="s">
        <v>1981</v>
      </c>
      <c r="D11" s="85" t="s">
        <v>1979</v>
      </c>
      <c r="E11" s="87" t="s">
        <v>1963</v>
      </c>
    </row>
    <row r="12" spans="1:9">
      <c r="A12" s="85" t="s">
        <v>606</v>
      </c>
      <c r="B12" s="85" t="s">
        <v>605</v>
      </c>
      <c r="C12" s="86" t="s">
        <v>605</v>
      </c>
      <c r="D12" s="85" t="s">
        <v>1979</v>
      </c>
      <c r="E12" s="87" t="s">
        <v>1963</v>
      </c>
    </row>
    <row r="13" spans="1:9">
      <c r="A13" s="85" t="s">
        <v>1982</v>
      </c>
      <c r="B13" s="85" t="s">
        <v>1983</v>
      </c>
      <c r="C13" s="86" t="s">
        <v>1984</v>
      </c>
      <c r="D13" s="85" t="s">
        <v>1985</v>
      </c>
      <c r="E13" s="87" t="s">
        <v>1986</v>
      </c>
    </row>
    <row r="14" spans="1:9">
      <c r="A14" s="85" t="s">
        <v>537</v>
      </c>
      <c r="B14" s="85" t="s">
        <v>1987</v>
      </c>
      <c r="C14" s="86" t="s">
        <v>1988</v>
      </c>
      <c r="D14" s="85" t="s">
        <v>1985</v>
      </c>
      <c r="E14" s="87" t="s">
        <v>1963</v>
      </c>
      <c r="G14" s="85"/>
      <c r="H14" s="85"/>
      <c r="I14" s="85"/>
    </row>
    <row r="15" spans="1:9">
      <c r="A15" s="85" t="s">
        <v>1989</v>
      </c>
      <c r="B15" s="85" t="s">
        <v>1990</v>
      </c>
      <c r="D15" s="85" t="s">
        <v>1991</v>
      </c>
      <c r="E15" s="87"/>
      <c r="G15" s="85"/>
      <c r="H15" s="85"/>
      <c r="I15" s="85"/>
    </row>
    <row r="16" spans="1:9">
      <c r="A16" s="85" t="s">
        <v>1992</v>
      </c>
      <c r="B16" s="85" t="s">
        <v>1993</v>
      </c>
      <c r="C16" s="86" t="s">
        <v>1984</v>
      </c>
      <c r="D16" s="85" t="s">
        <v>1985</v>
      </c>
      <c r="E16" s="87" t="s">
        <v>1963</v>
      </c>
      <c r="G16" s="85"/>
      <c r="H16" s="85"/>
      <c r="I16" s="85"/>
    </row>
    <row r="17" spans="1:9">
      <c r="A17" s="85" t="s">
        <v>352</v>
      </c>
      <c r="B17" s="85" t="s">
        <v>1994</v>
      </c>
      <c r="C17" s="86" t="s">
        <v>1995</v>
      </c>
      <c r="D17" s="85" t="s">
        <v>1985</v>
      </c>
      <c r="E17" s="87" t="s">
        <v>1963</v>
      </c>
      <c r="G17" s="85"/>
      <c r="H17" s="85"/>
      <c r="I17" s="85"/>
    </row>
    <row r="18" spans="1:9">
      <c r="A18" s="85" t="s">
        <v>1184</v>
      </c>
      <c r="B18" s="85" t="s">
        <v>1996</v>
      </c>
      <c r="C18" s="86" t="s">
        <v>1997</v>
      </c>
      <c r="D18" s="85"/>
      <c r="E18" s="87" t="s">
        <v>1963</v>
      </c>
      <c r="G18" s="85"/>
      <c r="H18" s="85"/>
      <c r="I18" s="85"/>
    </row>
    <row r="19" spans="1:9">
      <c r="A19" s="85" t="s">
        <v>200</v>
      </c>
      <c r="B19" s="85" t="s">
        <v>1998</v>
      </c>
      <c r="C19" s="86" t="s">
        <v>199</v>
      </c>
      <c r="D19" s="85" t="s">
        <v>1999</v>
      </c>
      <c r="E19" s="87" t="s">
        <v>1963</v>
      </c>
      <c r="G19" s="85"/>
      <c r="H19" s="85"/>
      <c r="I19" s="85"/>
    </row>
    <row r="20" spans="1:9">
      <c r="A20" s="85" t="s">
        <v>60</v>
      </c>
      <c r="B20" s="85" t="s">
        <v>2000</v>
      </c>
      <c r="C20" s="86" t="s">
        <v>2000</v>
      </c>
      <c r="D20" s="85" t="s">
        <v>1975</v>
      </c>
      <c r="E20" s="87" t="s">
        <v>1963</v>
      </c>
      <c r="G20" s="85"/>
      <c r="H20" s="85"/>
      <c r="I20" s="85"/>
    </row>
    <row r="21" spans="1:9">
      <c r="A21" s="85" t="s">
        <v>320</v>
      </c>
      <c r="B21" s="85" t="s">
        <v>2001</v>
      </c>
      <c r="C21" s="86" t="s">
        <v>2002</v>
      </c>
      <c r="D21" s="85" t="s">
        <v>1999</v>
      </c>
      <c r="E21" s="87" t="s">
        <v>1963</v>
      </c>
      <c r="G21" s="85"/>
      <c r="H21" s="85"/>
      <c r="I21" s="85"/>
    </row>
    <row r="22" spans="1:9">
      <c r="A22" s="85" t="s">
        <v>633</v>
      </c>
      <c r="B22" s="85" t="s">
        <v>2003</v>
      </c>
      <c r="C22" s="86" t="s">
        <v>2003</v>
      </c>
      <c r="D22" s="85" t="s">
        <v>433</v>
      </c>
      <c r="E22" s="87" t="s">
        <v>1963</v>
      </c>
      <c r="G22" s="85"/>
      <c r="H22" s="85"/>
      <c r="I22" s="85"/>
    </row>
    <row r="23" spans="1:9">
      <c r="A23" s="85" t="s">
        <v>1091</v>
      </c>
      <c r="B23" s="85" t="s">
        <v>2004</v>
      </c>
      <c r="C23" s="86" t="s">
        <v>2004</v>
      </c>
      <c r="D23" s="85" t="s">
        <v>433</v>
      </c>
      <c r="E23" s="87" t="s">
        <v>1963</v>
      </c>
      <c r="G23" s="85"/>
      <c r="H23" s="85"/>
      <c r="I23" s="85"/>
    </row>
    <row r="24" spans="1:9">
      <c r="A24" s="85" t="s">
        <v>1221</v>
      </c>
      <c r="B24" s="85" t="s">
        <v>2005</v>
      </c>
      <c r="D24" s="85" t="s">
        <v>2006</v>
      </c>
      <c r="E24" s="87" t="s">
        <v>1963</v>
      </c>
      <c r="G24" s="85"/>
      <c r="H24" s="85"/>
      <c r="I24" s="85"/>
    </row>
    <row r="25" spans="1:9">
      <c r="A25" s="85" t="s">
        <v>2007</v>
      </c>
      <c r="B25" s="85" t="s">
        <v>2008</v>
      </c>
      <c r="D25" s="85" t="s">
        <v>2009</v>
      </c>
      <c r="E25" s="87"/>
      <c r="G25" s="85"/>
      <c r="H25" s="85"/>
      <c r="I25" s="85"/>
    </row>
    <row r="26" spans="1:9">
      <c r="A26" s="85" t="s">
        <v>2010</v>
      </c>
      <c r="B26" s="85" t="s">
        <v>2011</v>
      </c>
      <c r="D26" s="85" t="s">
        <v>2012</v>
      </c>
      <c r="E26" s="87"/>
      <c r="G26" s="85"/>
      <c r="H26" s="85"/>
      <c r="I26" s="85"/>
    </row>
    <row r="27" spans="1:9">
      <c r="A27" s="85" t="s">
        <v>2013</v>
      </c>
      <c r="B27" s="85" t="s">
        <v>2014</v>
      </c>
      <c r="C27" s="86" t="s">
        <v>2015</v>
      </c>
      <c r="D27" s="85" t="s">
        <v>2016</v>
      </c>
      <c r="E27" s="87"/>
      <c r="G27" s="85"/>
      <c r="H27" s="85"/>
      <c r="I27" s="85"/>
    </row>
    <row r="28" spans="1:9">
      <c r="A28" s="85" t="s">
        <v>617</v>
      </c>
      <c r="B28" s="85" t="s">
        <v>2017</v>
      </c>
      <c r="C28" s="86" t="s">
        <v>2015</v>
      </c>
      <c r="D28" s="85" t="s">
        <v>2018</v>
      </c>
      <c r="E28" s="87" t="s">
        <v>1963</v>
      </c>
      <c r="G28" s="85"/>
      <c r="H28" s="85"/>
      <c r="I28" s="85"/>
    </row>
    <row r="29" spans="1:9">
      <c r="A29" s="85" t="s">
        <v>154</v>
      </c>
      <c r="B29" s="85" t="s">
        <v>2019</v>
      </c>
      <c r="C29" s="86" t="s">
        <v>2020</v>
      </c>
      <c r="D29" s="85" t="s">
        <v>2018</v>
      </c>
      <c r="E29" s="87" t="s">
        <v>1963</v>
      </c>
      <c r="G29" s="85"/>
      <c r="H29" s="85"/>
      <c r="I29" s="85"/>
    </row>
    <row r="30" spans="1:9">
      <c r="A30" s="85" t="s">
        <v>207</v>
      </c>
      <c r="B30" s="85" t="s">
        <v>2014</v>
      </c>
      <c r="C30" s="86" t="s">
        <v>2015</v>
      </c>
      <c r="D30" s="85" t="s">
        <v>2018</v>
      </c>
      <c r="E30" s="87" t="s">
        <v>1963</v>
      </c>
      <c r="G30" s="85"/>
      <c r="H30" s="85"/>
      <c r="I30" s="85"/>
    </row>
    <row r="31" spans="1:9">
      <c r="A31" s="85" t="s">
        <v>121</v>
      </c>
      <c r="B31" s="85" t="s">
        <v>2021</v>
      </c>
      <c r="C31" s="86" t="s">
        <v>2021</v>
      </c>
      <c r="D31" s="85" t="s">
        <v>1975</v>
      </c>
      <c r="E31" s="87" t="s">
        <v>1963</v>
      </c>
      <c r="G31" s="85"/>
      <c r="H31" s="85"/>
      <c r="I31" s="85"/>
    </row>
    <row r="32" spans="1:9">
      <c r="A32" s="85" t="s">
        <v>640</v>
      </c>
      <c r="B32" s="85" t="s">
        <v>2022</v>
      </c>
      <c r="C32" s="86" t="s">
        <v>2023</v>
      </c>
      <c r="D32" s="85" t="s">
        <v>1985</v>
      </c>
      <c r="E32" s="87"/>
      <c r="G32" s="85"/>
      <c r="H32" s="85"/>
      <c r="I32" s="85"/>
    </row>
    <row r="33" spans="1:9">
      <c r="A33" s="85" t="s">
        <v>2024</v>
      </c>
      <c r="B33" s="85" t="s">
        <v>2025</v>
      </c>
      <c r="D33" s="85" t="s">
        <v>2006</v>
      </c>
      <c r="E33" s="87"/>
      <c r="G33" s="85"/>
      <c r="H33" s="85"/>
      <c r="I33" s="85"/>
    </row>
    <row r="34" spans="1:9">
      <c r="A34" s="85" t="s">
        <v>70</v>
      </c>
      <c r="B34" s="85" t="s">
        <v>2026</v>
      </c>
      <c r="C34" s="86" t="s">
        <v>2026</v>
      </c>
      <c r="D34" s="85" t="s">
        <v>1975</v>
      </c>
      <c r="E34" s="87" t="s">
        <v>1963</v>
      </c>
      <c r="G34" s="85"/>
      <c r="H34" s="85"/>
      <c r="I34" s="85"/>
    </row>
    <row r="35" spans="1:9">
      <c r="A35" s="85" t="s">
        <v>406</v>
      </c>
      <c r="B35" s="85" t="s">
        <v>2027</v>
      </c>
      <c r="C35" s="86" t="s">
        <v>2027</v>
      </c>
      <c r="D35" s="85" t="s">
        <v>1975</v>
      </c>
      <c r="E35" s="87" t="s">
        <v>1963</v>
      </c>
      <c r="G35" s="85"/>
      <c r="H35" s="85"/>
      <c r="I35" s="85"/>
    </row>
    <row r="36" spans="1:9">
      <c r="A36" s="85" t="s">
        <v>2028</v>
      </c>
      <c r="B36" s="85" t="s">
        <v>2029</v>
      </c>
      <c r="D36" s="85" t="s">
        <v>2030</v>
      </c>
      <c r="E36" s="87"/>
      <c r="G36" s="85"/>
      <c r="H36" s="85"/>
      <c r="I36" s="85"/>
    </row>
    <row r="37" spans="1:9">
      <c r="A37" s="85" t="s">
        <v>114</v>
      </c>
      <c r="B37" s="85" t="s">
        <v>113</v>
      </c>
      <c r="C37" s="86" t="s">
        <v>2031</v>
      </c>
      <c r="D37" s="85" t="s">
        <v>1972</v>
      </c>
      <c r="E37" s="87" t="s">
        <v>1963</v>
      </c>
      <c r="G37" s="85"/>
      <c r="H37" s="85"/>
      <c r="I37" s="85"/>
    </row>
    <row r="38" spans="1:9">
      <c r="A38" s="85" t="s">
        <v>517</v>
      </c>
      <c r="B38" s="85" t="s">
        <v>665</v>
      </c>
      <c r="C38" s="86" t="s">
        <v>1229</v>
      </c>
      <c r="D38" s="85" t="s">
        <v>1972</v>
      </c>
      <c r="E38" s="87" t="s">
        <v>1963</v>
      </c>
      <c r="G38" s="85"/>
      <c r="H38" s="85"/>
      <c r="I38" s="85"/>
    </row>
    <row r="39" spans="1:9">
      <c r="A39" s="88" t="s">
        <v>184</v>
      </c>
      <c r="B39" s="85" t="s">
        <v>183</v>
      </c>
      <c r="C39" s="86" t="s">
        <v>183</v>
      </c>
      <c r="D39" s="85" t="s">
        <v>2032</v>
      </c>
      <c r="E39" s="87" t="s">
        <v>1963</v>
      </c>
      <c r="G39" s="85"/>
      <c r="H39" s="85"/>
      <c r="I39" s="85"/>
    </row>
    <row r="40" spans="1:9">
      <c r="A40" s="85" t="s">
        <v>2033</v>
      </c>
      <c r="B40" s="85" t="s">
        <v>2034</v>
      </c>
      <c r="C40" s="86" t="s">
        <v>183</v>
      </c>
      <c r="D40" s="88" t="s">
        <v>2018</v>
      </c>
      <c r="E40" s="87" t="s">
        <v>1963</v>
      </c>
      <c r="G40" s="85"/>
      <c r="H40" s="85"/>
      <c r="I40" s="85"/>
    </row>
    <row r="41" spans="1:9">
      <c r="A41" s="85" t="s">
        <v>2035</v>
      </c>
      <c r="B41" s="85" t="s">
        <v>269</v>
      </c>
      <c r="C41" s="86" t="s">
        <v>269</v>
      </c>
      <c r="D41" s="85"/>
      <c r="E41" s="87" t="s">
        <v>1963</v>
      </c>
      <c r="G41" s="85"/>
      <c r="H41" s="85"/>
      <c r="I41" s="85"/>
    </row>
    <row r="42" spans="1:9">
      <c r="A42" s="85" t="s">
        <v>2036</v>
      </c>
      <c r="B42" s="85" t="s">
        <v>2037</v>
      </c>
      <c r="D42" s="85" t="s">
        <v>2038</v>
      </c>
      <c r="E42" s="87"/>
      <c r="G42" s="85"/>
      <c r="H42" s="85"/>
      <c r="I42" s="85"/>
    </row>
    <row r="43" spans="1:9">
      <c r="A43" s="85" t="s">
        <v>36</v>
      </c>
      <c r="B43" s="85" t="s">
        <v>1828</v>
      </c>
      <c r="C43" s="86" t="s">
        <v>1828</v>
      </c>
      <c r="D43" s="85" t="s">
        <v>1975</v>
      </c>
      <c r="E43" s="87" t="s">
        <v>1963</v>
      </c>
      <c r="G43" s="85"/>
      <c r="H43" s="85"/>
      <c r="I43" s="85"/>
    </row>
    <row r="44" spans="1:9">
      <c r="A44" s="85" t="s">
        <v>338</v>
      </c>
      <c r="B44" s="85" t="s">
        <v>2039</v>
      </c>
      <c r="C44" s="86" t="s">
        <v>2040</v>
      </c>
      <c r="D44" s="85" t="s">
        <v>1975</v>
      </c>
      <c r="E44" s="87" t="s">
        <v>1963</v>
      </c>
      <c r="G44" s="85"/>
      <c r="H44" s="85"/>
      <c r="I44" s="85"/>
    </row>
    <row r="45" spans="1:9">
      <c r="A45" s="85" t="s">
        <v>218</v>
      </c>
      <c r="B45" s="85" t="s">
        <v>26</v>
      </c>
      <c r="C45" s="86" t="s">
        <v>26</v>
      </c>
      <c r="D45" s="85" t="s">
        <v>1979</v>
      </c>
      <c r="E45" s="87" t="s">
        <v>1963</v>
      </c>
      <c r="G45" s="85"/>
      <c r="H45" s="85"/>
      <c r="I45" s="85"/>
    </row>
    <row r="46" spans="1:9">
      <c r="A46" s="85" t="s">
        <v>1854</v>
      </c>
      <c r="B46" s="85" t="s">
        <v>1783</v>
      </c>
      <c r="C46" s="86" t="s">
        <v>1783</v>
      </c>
      <c r="D46" s="85" t="s">
        <v>2041</v>
      </c>
      <c r="E46" s="87" t="s">
        <v>1963</v>
      </c>
      <c r="G46" s="85"/>
      <c r="H46" s="85"/>
      <c r="I46" s="85"/>
    </row>
    <row r="47" spans="1:9">
      <c r="A47" s="85" t="s">
        <v>2042</v>
      </c>
      <c r="B47" s="85" t="s">
        <v>2043</v>
      </c>
      <c r="D47" s="85" t="s">
        <v>2006</v>
      </c>
      <c r="E47" s="87"/>
      <c r="G47" s="85"/>
      <c r="H47" s="85"/>
      <c r="I47" s="85"/>
    </row>
    <row r="48" spans="1:9">
      <c r="A48" s="85" t="s">
        <v>2044</v>
      </c>
      <c r="B48" s="85" t="s">
        <v>2045</v>
      </c>
      <c r="D48" s="85" t="s">
        <v>2046</v>
      </c>
      <c r="E48" s="87"/>
      <c r="G48" s="85"/>
      <c r="H48" s="85"/>
      <c r="I48" s="85"/>
    </row>
    <row r="49" spans="1:9">
      <c r="A49" s="85" t="s">
        <v>2047</v>
      </c>
      <c r="B49" s="85" t="s">
        <v>2048</v>
      </c>
      <c r="C49" s="86" t="s">
        <v>2049</v>
      </c>
      <c r="D49" s="85" t="s">
        <v>1985</v>
      </c>
      <c r="E49" s="87" t="s">
        <v>1963</v>
      </c>
      <c r="G49" s="85"/>
      <c r="H49" s="85"/>
      <c r="I49" s="85"/>
    </row>
    <row r="50" spans="1:9">
      <c r="A50" s="85" t="s">
        <v>2050</v>
      </c>
      <c r="B50" s="85" t="s">
        <v>2051</v>
      </c>
      <c r="C50" s="86" t="s">
        <v>2052</v>
      </c>
      <c r="D50" s="85" t="s">
        <v>1985</v>
      </c>
      <c r="E50" s="87"/>
      <c r="G50" s="85"/>
      <c r="H50" s="85"/>
      <c r="I50" s="85"/>
    </row>
    <row r="51" spans="1:9">
      <c r="A51" s="85" t="s">
        <v>530</v>
      </c>
      <c r="B51" s="85" t="s">
        <v>2053</v>
      </c>
      <c r="C51" s="86" t="s">
        <v>2054</v>
      </c>
      <c r="D51" s="85" t="s">
        <v>1985</v>
      </c>
      <c r="E51" s="87" t="s">
        <v>1963</v>
      </c>
      <c r="G51" s="85"/>
      <c r="H51" s="85"/>
      <c r="I51" s="85"/>
    </row>
    <row r="52" spans="1:9">
      <c r="A52" s="85" t="s">
        <v>811</v>
      </c>
      <c r="B52" s="85" t="s">
        <v>2055</v>
      </c>
      <c r="C52" s="86" t="s">
        <v>2054</v>
      </c>
      <c r="D52" s="85" t="s">
        <v>1985</v>
      </c>
      <c r="E52" s="87" t="s">
        <v>1963</v>
      </c>
      <c r="G52" s="85"/>
      <c r="H52" s="85"/>
      <c r="I52" s="85"/>
    </row>
    <row r="53" spans="1:9">
      <c r="A53" s="85" t="s">
        <v>2056</v>
      </c>
      <c r="B53" s="85" t="s">
        <v>2057</v>
      </c>
      <c r="D53" s="85" t="s">
        <v>1991</v>
      </c>
      <c r="E53" s="87"/>
      <c r="G53" s="85"/>
      <c r="H53" s="85"/>
      <c r="I53" s="85"/>
    </row>
    <row r="54" spans="1:9">
      <c r="A54" s="85" t="s">
        <v>2058</v>
      </c>
      <c r="B54" s="85" t="s">
        <v>2059</v>
      </c>
      <c r="D54" s="85" t="s">
        <v>1991</v>
      </c>
      <c r="E54" s="87"/>
      <c r="G54" s="85"/>
      <c r="H54" s="85"/>
      <c r="I54" s="85"/>
    </row>
    <row r="55" spans="1:9">
      <c r="A55" s="85" t="s">
        <v>543</v>
      </c>
      <c r="B55" s="85" t="s">
        <v>2060</v>
      </c>
      <c r="C55" s="86" t="s">
        <v>2060</v>
      </c>
      <c r="D55" s="85" t="s">
        <v>1962</v>
      </c>
      <c r="E55" s="87" t="s">
        <v>1963</v>
      </c>
      <c r="G55" s="85"/>
      <c r="H55" s="85"/>
      <c r="I55" s="85"/>
    </row>
    <row r="56" spans="1:9">
      <c r="A56" s="85" t="s">
        <v>85</v>
      </c>
      <c r="B56" s="85" t="s">
        <v>2061</v>
      </c>
      <c r="C56" s="86" t="s">
        <v>2062</v>
      </c>
      <c r="D56" s="85" t="s">
        <v>1985</v>
      </c>
      <c r="E56" s="87" t="s">
        <v>1963</v>
      </c>
      <c r="G56" s="85"/>
      <c r="H56" s="85"/>
      <c r="I56" s="85"/>
    </row>
    <row r="57" spans="1:9">
      <c r="A57" s="85" t="s">
        <v>916</v>
      </c>
      <c r="B57" s="85" t="s">
        <v>915</v>
      </c>
      <c r="D57" s="85" t="s">
        <v>2063</v>
      </c>
      <c r="E57" s="87"/>
      <c r="G57" s="85"/>
      <c r="H57" s="85"/>
      <c r="I57" s="85"/>
    </row>
    <row r="58" spans="1:9">
      <c r="A58" s="85" t="s">
        <v>312</v>
      </c>
      <c r="B58" s="85" t="s">
        <v>2064</v>
      </c>
      <c r="C58" s="86" t="s">
        <v>2065</v>
      </c>
      <c r="D58" s="85" t="s">
        <v>1974</v>
      </c>
      <c r="E58" s="87" t="s">
        <v>1963</v>
      </c>
      <c r="G58" s="85"/>
      <c r="H58" s="85"/>
      <c r="I58" s="85"/>
    </row>
    <row r="59" spans="1:9">
      <c r="A59" s="85" t="s">
        <v>135</v>
      </c>
      <c r="B59" s="85" t="s">
        <v>2066</v>
      </c>
      <c r="C59" s="86" t="s">
        <v>2066</v>
      </c>
      <c r="D59" s="85" t="s">
        <v>2067</v>
      </c>
      <c r="E59" s="87" t="s">
        <v>1963</v>
      </c>
      <c r="G59" s="85"/>
      <c r="H59" s="85"/>
      <c r="I59" s="85"/>
    </row>
    <row r="60" spans="1:9" ht="15.75">
      <c r="A60" s="85" t="s">
        <v>2068</v>
      </c>
      <c r="B60" s="89" t="s">
        <v>2069</v>
      </c>
      <c r="C60" s="86" t="s">
        <v>2070</v>
      </c>
      <c r="D60" s="85"/>
      <c r="E60" s="87"/>
      <c r="G60" s="85"/>
      <c r="H60" s="85"/>
      <c r="I60" s="85"/>
    </row>
    <row r="61" spans="1:9">
      <c r="A61" s="85" t="s">
        <v>2071</v>
      </c>
      <c r="B61" s="85" t="s">
        <v>2072</v>
      </c>
      <c r="D61" s="85" t="s">
        <v>2006</v>
      </c>
      <c r="E61" s="87"/>
      <c r="G61" s="85"/>
      <c r="H61" s="85"/>
      <c r="I61" s="85"/>
    </row>
    <row r="62" spans="1:9">
      <c r="A62" s="85" t="s">
        <v>2073</v>
      </c>
      <c r="B62" s="85" t="s">
        <v>2074</v>
      </c>
      <c r="D62" s="85" t="s">
        <v>2030</v>
      </c>
      <c r="E62" s="87"/>
      <c r="G62" s="85"/>
      <c r="H62" s="85"/>
      <c r="I62" s="85"/>
    </row>
    <row r="63" spans="1:9">
      <c r="A63" s="85" t="s">
        <v>426</v>
      </c>
      <c r="B63" s="85" t="s">
        <v>425</v>
      </c>
      <c r="C63" s="86" t="s">
        <v>425</v>
      </c>
      <c r="D63" s="85" t="s">
        <v>1985</v>
      </c>
      <c r="E63" s="87" t="s">
        <v>1963</v>
      </c>
      <c r="G63" s="85"/>
      <c r="H63" s="85"/>
      <c r="I63" s="85"/>
    </row>
    <row r="64" spans="1:9">
      <c r="A64" s="85" t="s">
        <v>49</v>
      </c>
      <c r="B64" s="85" t="s">
        <v>48</v>
      </c>
      <c r="C64" s="86" t="s">
        <v>48</v>
      </c>
      <c r="D64" s="85" t="s">
        <v>1985</v>
      </c>
      <c r="E64" s="87" t="s">
        <v>1963</v>
      </c>
      <c r="G64" s="85"/>
      <c r="H64" s="85"/>
      <c r="I64" s="85"/>
    </row>
    <row r="65" spans="1:9">
      <c r="A65" s="85" t="s">
        <v>225</v>
      </c>
      <c r="B65" s="85" t="s">
        <v>1798</v>
      </c>
      <c r="C65" s="86" t="s">
        <v>1798</v>
      </c>
      <c r="D65" s="85" t="s">
        <v>2018</v>
      </c>
      <c r="E65" s="87" t="s">
        <v>1963</v>
      </c>
      <c r="G65" s="85"/>
      <c r="H65" s="85"/>
      <c r="I65" s="85"/>
    </row>
    <row r="66" spans="1:9">
      <c r="A66" s="85"/>
      <c r="B66" s="85"/>
      <c r="D66" s="85"/>
      <c r="E66" s="87"/>
      <c r="G66" s="85"/>
      <c r="H66" s="85"/>
      <c r="I66" s="85"/>
    </row>
    <row r="67" spans="1:9">
      <c r="G67" s="85"/>
      <c r="H67" s="85"/>
      <c r="I67" s="85"/>
    </row>
    <row r="68" spans="1:9">
      <c r="A68" s="85" t="s">
        <v>2075</v>
      </c>
      <c r="G68" s="85"/>
      <c r="H68" s="85"/>
      <c r="I68" s="85"/>
    </row>
    <row r="69" spans="1:9">
      <c r="A69" s="85" t="s">
        <v>2076</v>
      </c>
      <c r="G69" s="85"/>
      <c r="H69" s="85"/>
      <c r="I69" s="85"/>
    </row>
    <row r="70" spans="1:9">
      <c r="G70" s="85"/>
      <c r="H70" s="85"/>
      <c r="I70" s="85"/>
    </row>
    <row r="71" spans="1:9">
      <c r="G71" s="85"/>
      <c r="H71" s="85"/>
      <c r="I71" s="85"/>
    </row>
    <row r="72" spans="1:9">
      <c r="G72" s="85"/>
      <c r="H72" s="85"/>
      <c r="I72" s="85"/>
    </row>
    <row r="73" spans="1:9">
      <c r="G73" s="85"/>
      <c r="H73" s="85"/>
      <c r="I73" s="85"/>
    </row>
    <row r="74" spans="1:9">
      <c r="G74" s="85"/>
      <c r="H74" s="85"/>
      <c r="I74" s="85"/>
    </row>
    <row r="75" spans="1:9">
      <c r="G75" s="85"/>
      <c r="H75" s="85"/>
      <c r="I75" s="85"/>
    </row>
    <row r="76" spans="1:9">
      <c r="G76" s="85"/>
      <c r="H76" s="85"/>
      <c r="I76" s="85"/>
    </row>
    <row r="77" spans="1:9">
      <c r="G77" s="85"/>
      <c r="H77" s="85"/>
      <c r="I77" s="85"/>
    </row>
    <row r="78" spans="1:9">
      <c r="G78" s="85"/>
      <c r="H78" s="85"/>
      <c r="I78" s="85"/>
    </row>
    <row r="79" spans="1:9">
      <c r="G79" s="85"/>
      <c r="H79" s="85"/>
      <c r="I79" s="85"/>
    </row>
    <row r="80" spans="1:9">
      <c r="G80" s="85"/>
      <c r="H80" s="85"/>
      <c r="I80" s="85"/>
    </row>
    <row r="81" spans="7:9">
      <c r="G81" s="85"/>
      <c r="H81" s="85"/>
      <c r="I81" s="85"/>
    </row>
    <row r="82" spans="7:9">
      <c r="G82" s="85"/>
      <c r="H82" s="85"/>
      <c r="I82" s="85"/>
    </row>
    <row r="83" spans="7:9">
      <c r="G83" s="85"/>
      <c r="H83" s="85"/>
      <c r="I83" s="85"/>
    </row>
  </sheetData>
  <autoFilter ref="A1:E65" xr:uid="{00000000-0009-0000-0000-000010000000}">
    <sortState xmlns:xlrd2="http://schemas.microsoft.com/office/spreadsheetml/2017/richdata2" ref="A3:E61">
      <sortCondition ref="A1:A61"/>
    </sortState>
  </autoFilter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40"/>
  <sheetViews>
    <sheetView zoomScaleNormal="100" zoomScaleSheetLayoutView="100" workbookViewId="0">
      <selection activeCell="C2" sqref="C2:C6"/>
    </sheetView>
  </sheetViews>
  <sheetFormatPr defaultColWidth="9.140625" defaultRowHeight="14.25"/>
  <cols>
    <col min="1" max="1" width="3.28515625" style="17" bestFit="1" customWidth="1"/>
    <col min="2" max="2" width="102.28515625" style="1" customWidth="1"/>
    <col min="3" max="16384" width="9.140625" style="1"/>
  </cols>
  <sheetData>
    <row r="1" spans="1:2" ht="26.25">
      <c r="A1" s="20"/>
      <c r="B1" s="20" t="s">
        <v>2077</v>
      </c>
    </row>
    <row r="2" spans="1:2">
      <c r="A2" s="18" t="s">
        <v>2078</v>
      </c>
      <c r="B2" s="22" t="s">
        <v>2079</v>
      </c>
    </row>
    <row r="3" spans="1:2">
      <c r="A3" s="18"/>
      <c r="B3" s="23" t="s">
        <v>2080</v>
      </c>
    </row>
    <row r="4" spans="1:2">
      <c r="A4" s="18"/>
      <c r="B4" s="23" t="s">
        <v>2081</v>
      </c>
    </row>
    <row r="5" spans="1:2">
      <c r="A5" s="17">
        <v>1</v>
      </c>
      <c r="B5" s="21" t="s">
        <v>2082</v>
      </c>
    </row>
    <row r="6" spans="1:2">
      <c r="A6" s="17">
        <v>2</v>
      </c>
      <c r="B6" s="21" t="s">
        <v>2083</v>
      </c>
    </row>
    <row r="7" spans="1:2">
      <c r="A7" s="17">
        <v>3</v>
      </c>
      <c r="B7" s="21" t="s">
        <v>2084</v>
      </c>
    </row>
    <row r="8" spans="1:2">
      <c r="A8" s="17">
        <v>4</v>
      </c>
      <c r="B8" s="21" t="s">
        <v>2085</v>
      </c>
    </row>
    <row r="9" spans="1:2">
      <c r="A9" s="17">
        <v>5</v>
      </c>
      <c r="B9" s="21" t="s">
        <v>2086</v>
      </c>
    </row>
    <row r="10" spans="1:2">
      <c r="A10" s="17">
        <v>6</v>
      </c>
      <c r="B10" s="21" t="s">
        <v>2087</v>
      </c>
    </row>
    <row r="11" spans="1:2">
      <c r="A11" s="17" t="s">
        <v>2078</v>
      </c>
      <c r="B11" s="21" t="s">
        <v>2088</v>
      </c>
    </row>
    <row r="12" spans="1:2">
      <c r="A12" s="17">
        <v>1</v>
      </c>
      <c r="B12" s="21" t="s">
        <v>2089</v>
      </c>
    </row>
    <row r="13" spans="1:2">
      <c r="A13" s="17">
        <v>2</v>
      </c>
      <c r="B13" s="21" t="s">
        <v>2084</v>
      </c>
    </row>
    <row r="14" spans="1:2">
      <c r="A14" s="17">
        <v>3</v>
      </c>
      <c r="B14" s="21" t="s">
        <v>2085</v>
      </c>
    </row>
    <row r="15" spans="1:2">
      <c r="A15" s="17">
        <v>4</v>
      </c>
      <c r="B15" s="21" t="s">
        <v>2090</v>
      </c>
    </row>
    <row r="16" spans="1:2">
      <c r="A16" s="17" t="s">
        <v>2091</v>
      </c>
      <c r="B16" s="21" t="s">
        <v>2092</v>
      </c>
    </row>
    <row r="17" spans="1:2">
      <c r="A17" s="17">
        <v>1</v>
      </c>
      <c r="B17" s="21" t="s">
        <v>2093</v>
      </c>
    </row>
    <row r="18" spans="1:2">
      <c r="A18" s="17" t="s">
        <v>2078</v>
      </c>
      <c r="B18" s="21" t="s">
        <v>2094</v>
      </c>
    </row>
    <row r="19" spans="1:2">
      <c r="A19" s="17">
        <v>2</v>
      </c>
      <c r="B19" s="21" t="s">
        <v>2095</v>
      </c>
    </row>
    <row r="20" spans="1:2">
      <c r="A20" s="17" t="s">
        <v>2078</v>
      </c>
      <c r="B20" s="21" t="s">
        <v>2096</v>
      </c>
    </row>
    <row r="21" spans="1:2">
      <c r="A21" s="17">
        <v>3</v>
      </c>
      <c r="B21" s="21" t="s">
        <v>2097</v>
      </c>
    </row>
    <row r="22" spans="1:2">
      <c r="A22" s="17" t="s">
        <v>2091</v>
      </c>
      <c r="B22" s="21" t="s">
        <v>2098</v>
      </c>
    </row>
    <row r="23" spans="1:2">
      <c r="A23" s="17">
        <v>1</v>
      </c>
      <c r="B23" s="21" t="s">
        <v>2099</v>
      </c>
    </row>
    <row r="24" spans="1:2">
      <c r="A24" s="17">
        <v>2</v>
      </c>
      <c r="B24" s="21" t="s">
        <v>2100</v>
      </c>
    </row>
    <row r="25" spans="1:2">
      <c r="A25" s="17">
        <v>3</v>
      </c>
      <c r="B25" s="21" t="s">
        <v>2101</v>
      </c>
    </row>
    <row r="26" spans="1:2">
      <c r="B26" s="21"/>
    </row>
    <row r="27" spans="1:2">
      <c r="B27" s="21"/>
    </row>
    <row r="28" spans="1:2">
      <c r="A28" s="18" t="s">
        <v>2078</v>
      </c>
      <c r="B28" s="22" t="s">
        <v>2102</v>
      </c>
    </row>
    <row r="29" spans="1:2">
      <c r="A29" s="19">
        <v>1</v>
      </c>
      <c r="B29" s="23" t="s">
        <v>2103</v>
      </c>
    </row>
    <row r="30" spans="1:2">
      <c r="A30" s="19">
        <v>2</v>
      </c>
      <c r="B30" s="23" t="s">
        <v>2104</v>
      </c>
    </row>
    <row r="31" spans="1:2">
      <c r="A31" s="19">
        <v>3</v>
      </c>
      <c r="B31" s="23" t="s">
        <v>2105</v>
      </c>
    </row>
    <row r="34" spans="1:2">
      <c r="A34" s="18" t="s">
        <v>2078</v>
      </c>
      <c r="B34" s="22" t="s">
        <v>2106</v>
      </c>
    </row>
    <row r="35" spans="1:2">
      <c r="A35" s="19">
        <v>1</v>
      </c>
      <c r="B35" s="21" t="s">
        <v>2107</v>
      </c>
    </row>
    <row r="36" spans="1:2">
      <c r="A36" s="19">
        <v>2</v>
      </c>
      <c r="B36" s="21" t="s">
        <v>2108</v>
      </c>
    </row>
    <row r="37" spans="1:2">
      <c r="A37" s="19">
        <v>3</v>
      </c>
      <c r="B37" s="21" t="s">
        <v>2109</v>
      </c>
    </row>
    <row r="38" spans="1:2">
      <c r="A38" s="19">
        <v>4</v>
      </c>
      <c r="B38" s="21" t="s">
        <v>2110</v>
      </c>
    </row>
    <row r="39" spans="1:2">
      <c r="A39" s="19">
        <v>5</v>
      </c>
      <c r="B39" s="21" t="s">
        <v>2111</v>
      </c>
    </row>
    <row r="40" spans="1:2">
      <c r="A40" s="19">
        <v>6</v>
      </c>
      <c r="B40" s="21" t="s">
        <v>2112</v>
      </c>
    </row>
  </sheetData>
  <pageMargins left="0.7" right="0.7" top="0.75" bottom="0.75" header="0.3" footer="0.3"/>
  <pageSetup scale="9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N273"/>
  <sheetViews>
    <sheetView tabSelected="1" topLeftCell="B1" zoomScale="110" zoomScaleNormal="110" workbookViewId="0">
      <pane ySplit="1" topLeftCell="L213" activePane="bottomLeft" state="frozen"/>
      <selection pane="bottomLeft" activeCell="T215" sqref="T215"/>
      <selection activeCell="B1" sqref="B1"/>
    </sheetView>
  </sheetViews>
  <sheetFormatPr defaultColWidth="9.140625" defaultRowHeight="15" customHeight="1"/>
  <cols>
    <col min="1" max="1" width="17" style="2" customWidth="1"/>
    <col min="2" max="2" width="17" style="1" customWidth="1"/>
    <col min="3" max="3" width="16.7109375" style="1" customWidth="1"/>
    <col min="4" max="4" width="40.85546875" style="1" hidden="1" customWidth="1"/>
    <col min="5" max="5" width="10.5703125" style="1" customWidth="1"/>
    <col min="6" max="6" width="17.7109375" style="1" hidden="1" customWidth="1"/>
    <col min="7" max="8" width="16.5703125" style="1" customWidth="1"/>
    <col min="9" max="9" width="16.42578125" style="1" hidden="1" customWidth="1"/>
    <col min="10" max="10" width="15.42578125" style="1" hidden="1" customWidth="1"/>
    <col min="11" max="11" width="15.85546875" style="1" customWidth="1"/>
    <col min="12" max="12" width="30" style="1" customWidth="1"/>
    <col min="13" max="13" width="22.5703125" style="1" bestFit="1" customWidth="1"/>
    <col min="14" max="14" width="17.7109375" style="1" customWidth="1"/>
    <col min="15" max="15" width="17.7109375" style="1" bestFit="1" customWidth="1"/>
    <col min="16" max="16" width="12.85546875" style="1" customWidth="1"/>
    <col min="17" max="17" width="15.140625" style="1" customWidth="1"/>
    <col min="18" max="18" width="10.5703125" style="1" customWidth="1"/>
    <col min="19" max="19" width="11.7109375" style="1" customWidth="1"/>
    <col min="20" max="20" width="12.85546875" style="1" customWidth="1"/>
    <col min="21" max="21" width="27.140625" style="1" customWidth="1"/>
    <col min="22" max="39" width="9.140625" style="1" bestFit="1" customWidth="1"/>
    <col min="40" max="40" width="8.5703125" style="1" bestFit="1" customWidth="1"/>
    <col min="41" max="41" width="9.140625" style="1" bestFit="1" customWidth="1"/>
    <col min="42" max="16384" width="9.140625" style="1"/>
  </cols>
  <sheetData>
    <row r="1" spans="1:21">
      <c r="A1" s="13" t="s">
        <v>0</v>
      </c>
      <c r="B1" s="91" t="s">
        <v>1</v>
      </c>
      <c r="C1" s="91" t="s">
        <v>27</v>
      </c>
      <c r="D1" s="11" t="s">
        <v>28</v>
      </c>
      <c r="E1" s="11" t="s">
        <v>29</v>
      </c>
      <c r="F1" s="11" t="s">
        <v>30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31</v>
      </c>
      <c r="L1" s="90" t="s">
        <v>8</v>
      </c>
      <c r="M1" s="90" t="s">
        <v>9</v>
      </c>
      <c r="N1" s="90" t="s">
        <v>32</v>
      </c>
      <c r="O1" s="12" t="s">
        <v>11</v>
      </c>
      <c r="P1" s="90" t="s">
        <v>12</v>
      </c>
      <c r="Q1" s="12" t="s">
        <v>33</v>
      </c>
      <c r="R1" s="90" t="s">
        <v>14</v>
      </c>
      <c r="S1" s="90" t="s">
        <v>15</v>
      </c>
      <c r="T1" s="12" t="s">
        <v>16</v>
      </c>
      <c r="U1" s="90" t="s">
        <v>17</v>
      </c>
    </row>
    <row r="2" spans="1:21">
      <c r="A2" s="7">
        <v>4505449232</v>
      </c>
      <c r="B2" s="92" t="s">
        <v>34</v>
      </c>
      <c r="C2" s="92" t="s">
        <v>35</v>
      </c>
      <c r="D2" s="3" t="s">
        <v>36</v>
      </c>
      <c r="E2" s="3" t="s">
        <v>37</v>
      </c>
      <c r="F2" s="15" t="s">
        <v>38</v>
      </c>
      <c r="G2" s="3" t="s">
        <v>39</v>
      </c>
      <c r="H2" s="3" t="s">
        <v>40</v>
      </c>
      <c r="I2" s="3" t="s">
        <v>41</v>
      </c>
      <c r="J2" s="3" t="s">
        <v>42</v>
      </c>
      <c r="K2" s="3" t="s">
        <v>43</v>
      </c>
      <c r="L2" s="62" t="str">
        <f>"DFS 1-AX250-"&amp;C2</f>
        <v>DFS 1-AX250-CH4</v>
      </c>
      <c r="M2" s="62" t="s">
        <v>44</v>
      </c>
      <c r="N2" s="14" t="s">
        <v>45</v>
      </c>
      <c r="O2" s="14" t="s">
        <v>45</v>
      </c>
      <c r="P2" s="63">
        <v>42697</v>
      </c>
      <c r="Q2" s="50"/>
      <c r="R2" s="62" t="s">
        <v>15</v>
      </c>
      <c r="S2" s="63">
        <v>42697</v>
      </c>
      <c r="T2" s="53">
        <v>45120</v>
      </c>
      <c r="U2" s="62" t="s">
        <v>46</v>
      </c>
    </row>
    <row r="3" spans="1:21">
      <c r="A3" s="7">
        <v>4505750567</v>
      </c>
      <c r="B3" s="61" t="s">
        <v>47</v>
      </c>
      <c r="C3" s="61" t="s">
        <v>48</v>
      </c>
      <c r="D3" s="3" t="s">
        <v>49</v>
      </c>
      <c r="E3" s="3" t="s">
        <v>50</v>
      </c>
      <c r="F3" s="15" t="s">
        <v>51</v>
      </c>
      <c r="G3" s="112" t="s">
        <v>52</v>
      </c>
      <c r="H3" s="112" t="s">
        <v>53</v>
      </c>
      <c r="I3" s="3" t="s">
        <v>41</v>
      </c>
      <c r="J3" s="3" t="s">
        <v>42</v>
      </c>
      <c r="K3" s="3" t="s">
        <v>51</v>
      </c>
      <c r="L3" s="62" t="str">
        <f>"DFS 4-AX250-"&amp;C3</f>
        <v>DFS 4-AX250-TSA</v>
      </c>
      <c r="M3" s="62" t="s">
        <v>54</v>
      </c>
      <c r="N3" s="62" t="s">
        <v>55</v>
      </c>
      <c r="O3" s="24" t="s">
        <v>56</v>
      </c>
      <c r="P3" s="63">
        <v>42797</v>
      </c>
      <c r="Q3" s="50"/>
      <c r="R3" s="62" t="s">
        <v>15</v>
      </c>
      <c r="S3" s="63">
        <v>42797</v>
      </c>
      <c r="T3" s="53">
        <v>42801</v>
      </c>
      <c r="U3" s="62" t="s">
        <v>57</v>
      </c>
    </row>
    <row r="4" spans="1:21">
      <c r="A4" s="7">
        <v>4505753842</v>
      </c>
      <c r="B4" s="61" t="s">
        <v>58</v>
      </c>
      <c r="C4" s="61" t="s">
        <v>59</v>
      </c>
      <c r="D4" s="3" t="s">
        <v>60</v>
      </c>
      <c r="E4" s="3" t="s">
        <v>61</v>
      </c>
      <c r="F4" s="15" t="s">
        <v>62</v>
      </c>
      <c r="G4" s="3" t="s">
        <v>63</v>
      </c>
      <c r="H4" s="3" t="s">
        <v>64</v>
      </c>
      <c r="I4" s="3" t="s">
        <v>41</v>
      </c>
      <c r="J4" s="3" t="s">
        <v>42</v>
      </c>
      <c r="K4" s="3" t="s">
        <v>65</v>
      </c>
      <c r="L4" s="62" t="str">
        <f>"DFS 1-AX250-"&amp;C4</f>
        <v>DFS 1-AX250-CH2F2</v>
      </c>
      <c r="M4" s="62" t="s">
        <v>44</v>
      </c>
      <c r="N4" s="14" t="s">
        <v>66</v>
      </c>
      <c r="O4" s="14" t="s">
        <v>66</v>
      </c>
      <c r="P4" s="63">
        <v>42894</v>
      </c>
      <c r="Q4" s="50"/>
      <c r="R4" s="62" t="s">
        <v>15</v>
      </c>
      <c r="S4" s="63">
        <v>42894</v>
      </c>
      <c r="T4" s="53">
        <v>45100</v>
      </c>
      <c r="U4" s="98" t="s">
        <v>67</v>
      </c>
    </row>
    <row r="5" spans="1:21">
      <c r="A5" s="7">
        <v>4505753842</v>
      </c>
      <c r="B5" s="61" t="s">
        <v>68</v>
      </c>
      <c r="C5" s="61" t="s">
        <v>69</v>
      </c>
      <c r="D5" s="3" t="s">
        <v>70</v>
      </c>
      <c r="E5" s="3" t="s">
        <v>61</v>
      </c>
      <c r="F5" s="15" t="s">
        <v>71</v>
      </c>
      <c r="G5" s="3" t="s">
        <v>72</v>
      </c>
      <c r="H5" s="3" t="s">
        <v>73</v>
      </c>
      <c r="I5" s="3" t="s">
        <v>41</v>
      </c>
      <c r="J5" s="3" t="s">
        <v>42</v>
      </c>
      <c r="K5" s="3" t="s">
        <v>74</v>
      </c>
      <c r="L5" s="62" t="str">
        <f>"DFS 1-AX250-"&amp;C5</f>
        <v>DFS 1-AX250-C4F6</v>
      </c>
      <c r="M5" s="62" t="s">
        <v>44</v>
      </c>
      <c r="N5" s="14" t="s">
        <v>66</v>
      </c>
      <c r="O5" s="14" t="s">
        <v>66</v>
      </c>
      <c r="P5" s="63">
        <v>42894</v>
      </c>
      <c r="Q5" s="50"/>
      <c r="R5" s="62" t="s">
        <v>15</v>
      </c>
      <c r="S5" s="63">
        <v>42894</v>
      </c>
      <c r="T5" s="53">
        <v>45100</v>
      </c>
      <c r="U5" s="98" t="s">
        <v>67</v>
      </c>
    </row>
    <row r="6" spans="1:21">
      <c r="A6" s="7">
        <v>4505753842</v>
      </c>
      <c r="B6" s="61" t="s">
        <v>75</v>
      </c>
      <c r="C6" s="61" t="s">
        <v>76</v>
      </c>
      <c r="D6" s="3" t="s">
        <v>77</v>
      </c>
      <c r="E6" s="3" t="s">
        <v>61</v>
      </c>
      <c r="F6" s="15" t="s">
        <v>78</v>
      </c>
      <c r="G6" s="3" t="s">
        <v>79</v>
      </c>
      <c r="H6" s="3" t="s">
        <v>80</v>
      </c>
      <c r="I6" s="3" t="s">
        <v>41</v>
      </c>
      <c r="J6" s="3" t="s">
        <v>42</v>
      </c>
      <c r="K6" s="3" t="s">
        <v>81</v>
      </c>
      <c r="L6" s="62" t="str">
        <f>"DFS 1-AX250-"&amp;C6</f>
        <v>DFS 1-AX250-COS</v>
      </c>
      <c r="M6" s="62" t="s">
        <v>44</v>
      </c>
      <c r="N6" s="14" t="s">
        <v>45</v>
      </c>
      <c r="O6" s="14" t="s">
        <v>45</v>
      </c>
      <c r="P6" s="63">
        <v>42894</v>
      </c>
      <c r="Q6" s="50"/>
      <c r="R6" s="62" t="s">
        <v>15</v>
      </c>
      <c r="S6" s="63">
        <v>42894</v>
      </c>
      <c r="T6" s="53">
        <v>45107</v>
      </c>
      <c r="U6" s="82" t="s">
        <v>82</v>
      </c>
    </row>
    <row r="7" spans="1:21">
      <c r="A7" s="7">
        <v>4505753842</v>
      </c>
      <c r="B7" s="61" t="s">
        <v>83</v>
      </c>
      <c r="C7" s="61" t="s">
        <v>84</v>
      </c>
      <c r="D7" s="3" t="s">
        <v>85</v>
      </c>
      <c r="E7" s="3" t="s">
        <v>61</v>
      </c>
      <c r="F7" s="15" t="s">
        <v>86</v>
      </c>
      <c r="G7" s="3" t="s">
        <v>87</v>
      </c>
      <c r="H7" s="3" t="s">
        <v>88</v>
      </c>
      <c r="I7" s="3" t="s">
        <v>41</v>
      </c>
      <c r="J7" s="3" t="s">
        <v>42</v>
      </c>
      <c r="K7" s="3" t="s">
        <v>89</v>
      </c>
      <c r="L7" s="62" t="str">
        <f>"DFS 1-AX250-"&amp;C7</f>
        <v>DFS 1-AX250-SiH4</v>
      </c>
      <c r="M7" s="62" t="s">
        <v>44</v>
      </c>
      <c r="N7" s="14" t="s">
        <v>66</v>
      </c>
      <c r="O7" s="14" t="s">
        <v>66</v>
      </c>
      <c r="P7" s="63">
        <v>42894</v>
      </c>
      <c r="Q7" s="50"/>
      <c r="R7" s="62" t="s">
        <v>15</v>
      </c>
      <c r="S7" s="63">
        <v>42894</v>
      </c>
      <c r="T7" s="53">
        <v>45016</v>
      </c>
      <c r="U7" s="98" t="s">
        <v>90</v>
      </c>
    </row>
    <row r="8" spans="1:21">
      <c r="A8" s="7">
        <v>4505753842</v>
      </c>
      <c r="B8" s="61" t="s">
        <v>91</v>
      </c>
      <c r="C8" s="61" t="s">
        <v>92</v>
      </c>
      <c r="D8" s="3" t="s">
        <v>93</v>
      </c>
      <c r="E8" s="3" t="s">
        <v>61</v>
      </c>
      <c r="F8" s="15" t="s">
        <v>94</v>
      </c>
      <c r="G8" s="3" t="s">
        <v>95</v>
      </c>
      <c r="H8" s="3" t="s">
        <v>96</v>
      </c>
      <c r="I8" s="3" t="s">
        <v>41</v>
      </c>
      <c r="J8" s="3" t="s">
        <v>42</v>
      </c>
      <c r="K8" s="3" t="s">
        <v>97</v>
      </c>
      <c r="L8" s="62" t="str">
        <f>"DFS 1-AX250-"&amp;C8</f>
        <v>DFS 1-AX250-CO</v>
      </c>
      <c r="M8" s="62" t="s">
        <v>44</v>
      </c>
      <c r="N8" s="14" t="s">
        <v>66</v>
      </c>
      <c r="O8" s="14" t="s">
        <v>66</v>
      </c>
      <c r="P8" s="63">
        <v>42894</v>
      </c>
      <c r="Q8" s="50"/>
      <c r="R8" s="62" t="s">
        <v>15</v>
      </c>
      <c r="S8" s="63">
        <v>42894</v>
      </c>
      <c r="T8" s="53">
        <v>45100</v>
      </c>
      <c r="U8" s="98" t="s">
        <v>67</v>
      </c>
    </row>
    <row r="9" spans="1:21">
      <c r="A9" s="7">
        <v>4505801887</v>
      </c>
      <c r="B9" s="61" t="s">
        <v>98</v>
      </c>
      <c r="C9" s="92" t="s">
        <v>35</v>
      </c>
      <c r="D9" s="3" t="s">
        <v>36</v>
      </c>
      <c r="E9" s="3" t="s">
        <v>61</v>
      </c>
      <c r="F9" s="15" t="s">
        <v>99</v>
      </c>
      <c r="G9" s="3" t="s">
        <v>100</v>
      </c>
      <c r="H9" s="3" t="s">
        <v>101</v>
      </c>
      <c r="I9" s="3" t="s">
        <v>41</v>
      </c>
      <c r="J9" s="3" t="s">
        <v>42</v>
      </c>
      <c r="K9" s="3" t="s">
        <v>102</v>
      </c>
      <c r="L9" s="62" t="str">
        <f>"DFS 1-AX250-"&amp;C9</f>
        <v>DFS 1-AX250-CH4</v>
      </c>
      <c r="M9" s="62" t="s">
        <v>44</v>
      </c>
      <c r="N9" s="14" t="s">
        <v>45</v>
      </c>
      <c r="O9" s="14" t="s">
        <v>45</v>
      </c>
      <c r="P9" s="63">
        <v>42915</v>
      </c>
      <c r="Q9" s="50"/>
      <c r="R9" s="62" t="s">
        <v>15</v>
      </c>
      <c r="S9" s="63">
        <v>42915</v>
      </c>
      <c r="T9" s="53">
        <v>45107</v>
      </c>
      <c r="U9" s="82" t="s">
        <v>82</v>
      </c>
    </row>
    <row r="10" spans="1:21">
      <c r="A10" s="7">
        <v>4505801887</v>
      </c>
      <c r="B10" s="61" t="s">
        <v>103</v>
      </c>
      <c r="C10" s="61" t="s">
        <v>104</v>
      </c>
      <c r="D10" s="3" t="s">
        <v>105</v>
      </c>
      <c r="E10" s="3" t="s">
        <v>106</v>
      </c>
      <c r="F10" s="15" t="s">
        <v>107</v>
      </c>
      <c r="G10" s="3" t="s">
        <v>108</v>
      </c>
      <c r="H10" s="3" t="s">
        <v>109</v>
      </c>
      <c r="I10" s="3" t="s">
        <v>41</v>
      </c>
      <c r="J10" s="3" t="s">
        <v>42</v>
      </c>
      <c r="K10" s="3" t="s">
        <v>110</v>
      </c>
      <c r="L10" s="62" t="str">
        <f>"DFS 1-AX250-"&amp;C10</f>
        <v>DFS 1-AX250-Cl2</v>
      </c>
      <c r="M10" s="62" t="s">
        <v>44</v>
      </c>
      <c r="N10" s="57" t="s">
        <v>45</v>
      </c>
      <c r="O10" s="57" t="s">
        <v>45</v>
      </c>
      <c r="P10" s="63">
        <v>42915</v>
      </c>
      <c r="Q10" s="50">
        <v>43040</v>
      </c>
      <c r="R10" s="62" t="s">
        <v>15</v>
      </c>
      <c r="S10" s="63">
        <v>42915</v>
      </c>
      <c r="T10" s="53">
        <v>45184</v>
      </c>
      <c r="U10" s="62" t="s">
        <v>111</v>
      </c>
    </row>
    <row r="11" spans="1:21">
      <c r="A11" s="7">
        <v>4505801887</v>
      </c>
      <c r="B11" s="61" t="s">
        <v>112</v>
      </c>
      <c r="C11" s="61" t="s">
        <v>113</v>
      </c>
      <c r="D11" s="3" t="s">
        <v>114</v>
      </c>
      <c r="E11" s="3" t="s">
        <v>106</v>
      </c>
      <c r="F11" s="15" t="s">
        <v>115</v>
      </c>
      <c r="G11" s="3" t="s">
        <v>116</v>
      </c>
      <c r="H11" s="3" t="s">
        <v>117</v>
      </c>
      <c r="I11" s="3" t="s">
        <v>41</v>
      </c>
      <c r="J11" s="3" t="s">
        <v>42</v>
      </c>
      <c r="K11" s="3" t="s">
        <v>118</v>
      </c>
      <c r="L11" s="62" t="str">
        <f>"DFS 1-AX250-"&amp;C11</f>
        <v>DFS 1-AX250-HBr</v>
      </c>
      <c r="M11" s="62" t="s">
        <v>44</v>
      </c>
      <c r="N11" s="57" t="s">
        <v>45</v>
      </c>
      <c r="O11" s="57" t="s">
        <v>45</v>
      </c>
      <c r="P11" s="63">
        <v>42915</v>
      </c>
      <c r="Q11" s="50">
        <v>43011</v>
      </c>
      <c r="R11" s="62" t="s">
        <v>15</v>
      </c>
      <c r="S11" s="63">
        <v>42915</v>
      </c>
      <c r="T11" s="53">
        <v>45184</v>
      </c>
      <c r="U11" s="62" t="s">
        <v>111</v>
      </c>
    </row>
    <row r="12" spans="1:21">
      <c r="A12" s="7">
        <v>4505801887</v>
      </c>
      <c r="B12" s="61" t="s">
        <v>119</v>
      </c>
      <c r="C12" s="61" t="s">
        <v>120</v>
      </c>
      <c r="D12" s="3" t="s">
        <v>121</v>
      </c>
      <c r="E12" s="3" t="s">
        <v>61</v>
      </c>
      <c r="F12" s="15" t="s">
        <v>122</v>
      </c>
      <c r="G12" s="3" t="s">
        <v>123</v>
      </c>
      <c r="H12" s="3" t="s">
        <v>124</v>
      </c>
      <c r="I12" s="3" t="s">
        <v>41</v>
      </c>
      <c r="J12" s="3" t="s">
        <v>42</v>
      </c>
      <c r="K12" s="3" t="s">
        <v>125</v>
      </c>
      <c r="L12" s="62" t="str">
        <f>"DFS 1-AX250-"&amp;C12</f>
        <v>DFS 1-AX250-CH3F</v>
      </c>
      <c r="M12" s="62" t="s">
        <v>44</v>
      </c>
      <c r="N12" s="14" t="s">
        <v>45</v>
      </c>
      <c r="O12" s="14" t="s">
        <v>45</v>
      </c>
      <c r="P12" s="63">
        <v>42915</v>
      </c>
      <c r="Q12" s="50"/>
      <c r="R12" s="62" t="s">
        <v>15</v>
      </c>
      <c r="S12" s="63">
        <v>42915</v>
      </c>
      <c r="T12" s="53">
        <v>45107</v>
      </c>
      <c r="U12" s="82" t="s">
        <v>82</v>
      </c>
    </row>
    <row r="13" spans="1:21">
      <c r="A13" s="7">
        <v>4505801887</v>
      </c>
      <c r="B13" s="61" t="s">
        <v>126</v>
      </c>
      <c r="C13" s="61" t="s">
        <v>127</v>
      </c>
      <c r="D13" s="3" t="s">
        <v>128</v>
      </c>
      <c r="E13" s="3" t="s">
        <v>106</v>
      </c>
      <c r="F13" s="15" t="s">
        <v>129</v>
      </c>
      <c r="G13" s="3" t="s">
        <v>130</v>
      </c>
      <c r="H13" s="3" t="s">
        <v>131</v>
      </c>
      <c r="I13" s="3" t="s">
        <v>41</v>
      </c>
      <c r="J13" s="3" t="s">
        <v>42</v>
      </c>
      <c r="K13" s="3" t="s">
        <v>132</v>
      </c>
      <c r="L13" s="62" t="str">
        <f>"DFS 1-AX250-"&amp;C13</f>
        <v>DFS 1-AX250-BCl3</v>
      </c>
      <c r="M13" s="62" t="s">
        <v>44</v>
      </c>
      <c r="N13" s="57" t="s">
        <v>45</v>
      </c>
      <c r="O13" s="57" t="s">
        <v>45</v>
      </c>
      <c r="P13" s="63">
        <v>42915</v>
      </c>
      <c r="Q13" s="50">
        <v>43040</v>
      </c>
      <c r="R13" s="62" t="s">
        <v>15</v>
      </c>
      <c r="S13" s="63">
        <v>42915</v>
      </c>
      <c r="T13" s="53">
        <v>45184</v>
      </c>
      <c r="U13" s="62" t="s">
        <v>111</v>
      </c>
    </row>
    <row r="14" spans="1:21">
      <c r="A14" s="7">
        <v>4505801887</v>
      </c>
      <c r="B14" s="61" t="s">
        <v>133</v>
      </c>
      <c r="C14" s="61" t="s">
        <v>134</v>
      </c>
      <c r="D14" s="3" t="s">
        <v>135</v>
      </c>
      <c r="E14" s="3" t="s">
        <v>106</v>
      </c>
      <c r="F14" s="15" t="s">
        <v>136</v>
      </c>
      <c r="G14" s="3" t="s">
        <v>137</v>
      </c>
      <c r="H14" s="3" t="s">
        <v>138</v>
      </c>
      <c r="I14" s="3" t="s">
        <v>41</v>
      </c>
      <c r="J14" s="3" t="s">
        <v>42</v>
      </c>
      <c r="K14" s="3" t="s">
        <v>139</v>
      </c>
      <c r="L14" s="62" t="str">
        <f>"DFS 1-AX250-"&amp;C14</f>
        <v>DFS 1-AX250-SO2</v>
      </c>
      <c r="M14" s="62" t="s">
        <v>44</v>
      </c>
      <c r="N14" s="57" t="s">
        <v>45</v>
      </c>
      <c r="O14" s="57" t="s">
        <v>45</v>
      </c>
      <c r="P14" s="63">
        <v>42915</v>
      </c>
      <c r="Q14" s="50">
        <v>43040</v>
      </c>
      <c r="R14" s="62" t="s">
        <v>15</v>
      </c>
      <c r="S14" s="63">
        <v>42915</v>
      </c>
      <c r="T14" s="53">
        <v>45184</v>
      </c>
      <c r="U14" s="62" t="s">
        <v>111</v>
      </c>
    </row>
    <row r="15" spans="1:21">
      <c r="A15" s="7">
        <v>4505886873</v>
      </c>
      <c r="B15" s="61" t="s">
        <v>140</v>
      </c>
      <c r="C15" s="61" t="s">
        <v>141</v>
      </c>
      <c r="D15" s="3" t="s">
        <v>142</v>
      </c>
      <c r="E15" s="3" t="s">
        <v>143</v>
      </c>
      <c r="F15" s="15" t="s">
        <v>144</v>
      </c>
      <c r="G15" s="3" t="s">
        <v>145</v>
      </c>
      <c r="H15" s="3" t="s">
        <v>146</v>
      </c>
      <c r="I15" s="3" t="s">
        <v>41</v>
      </c>
      <c r="J15" s="3" t="s">
        <v>42</v>
      </c>
      <c r="K15" s="3" t="s">
        <v>144</v>
      </c>
      <c r="L15" s="62" t="str">
        <f>"DFS 1-AX250-"&amp;C15</f>
        <v>DFS 1-AX250-C2H2</v>
      </c>
      <c r="M15" s="62" t="s">
        <v>147</v>
      </c>
      <c r="N15" s="93" t="s">
        <v>148</v>
      </c>
      <c r="O15" s="24" t="s">
        <v>149</v>
      </c>
      <c r="P15" s="63">
        <v>42964</v>
      </c>
      <c r="Q15" s="50" t="s">
        <v>150</v>
      </c>
      <c r="R15" s="62" t="s">
        <v>15</v>
      </c>
      <c r="S15" s="63">
        <v>42964</v>
      </c>
      <c r="T15" s="53">
        <v>44327</v>
      </c>
      <c r="U15" s="62" t="s">
        <v>151</v>
      </c>
    </row>
    <row r="16" spans="1:21">
      <c r="A16" s="7">
        <v>4505905865</v>
      </c>
      <c r="B16" s="61" t="s">
        <v>152</v>
      </c>
      <c r="C16" s="61" t="s">
        <v>153</v>
      </c>
      <c r="D16" s="3" t="s">
        <v>154</v>
      </c>
      <c r="E16" s="3" t="s">
        <v>106</v>
      </c>
      <c r="F16" s="15" t="s">
        <v>155</v>
      </c>
      <c r="G16" s="3" t="s">
        <v>156</v>
      </c>
      <c r="H16" s="3" t="s">
        <v>157</v>
      </c>
      <c r="I16" s="3" t="s">
        <v>41</v>
      </c>
      <c r="J16" s="3" t="s">
        <v>42</v>
      </c>
      <c r="K16" s="3" t="s">
        <v>158</v>
      </c>
      <c r="L16" s="62" t="str">
        <f>"DFS 1-AX250-"&amp;C16</f>
        <v>DFS 1-AX250-F2 20%/Ar</v>
      </c>
      <c r="M16" s="62" t="s">
        <v>44</v>
      </c>
      <c r="N16" s="57" t="s">
        <v>45</v>
      </c>
      <c r="O16" s="57" t="s">
        <v>45</v>
      </c>
      <c r="P16" s="63">
        <v>42958</v>
      </c>
      <c r="Q16" s="50">
        <v>43152</v>
      </c>
      <c r="R16" s="62" t="s">
        <v>15</v>
      </c>
      <c r="S16" s="63">
        <v>42958</v>
      </c>
      <c r="T16" s="53">
        <v>43672</v>
      </c>
      <c r="U16" s="62" t="s">
        <v>159</v>
      </c>
    </row>
    <row r="17" spans="1:21">
      <c r="A17" s="7">
        <v>4505905865</v>
      </c>
      <c r="B17" s="61" t="s">
        <v>160</v>
      </c>
      <c r="C17" s="61" t="s">
        <v>161</v>
      </c>
      <c r="D17" s="3" t="s">
        <v>162</v>
      </c>
      <c r="E17" s="3" t="s">
        <v>106</v>
      </c>
      <c r="F17" s="15" t="s">
        <v>163</v>
      </c>
      <c r="G17" s="105" t="s">
        <v>164</v>
      </c>
      <c r="H17" s="105" t="s">
        <v>165</v>
      </c>
      <c r="I17" s="3" t="s">
        <v>41</v>
      </c>
      <c r="J17" s="3" t="s">
        <v>42</v>
      </c>
      <c r="K17" s="3" t="s">
        <v>166</v>
      </c>
      <c r="L17" s="62" t="str">
        <f>"DFS 1-AX250-"&amp;C17</f>
        <v>DFS 1-AX250-BF3</v>
      </c>
      <c r="M17" s="62" t="s">
        <v>44</v>
      </c>
      <c r="N17" s="57" t="s">
        <v>45</v>
      </c>
      <c r="O17" s="57" t="s">
        <v>45</v>
      </c>
      <c r="P17" s="63">
        <v>42964</v>
      </c>
      <c r="Q17" s="50"/>
      <c r="R17" s="62" t="s">
        <v>15</v>
      </c>
      <c r="S17" s="63">
        <v>42964</v>
      </c>
      <c r="T17" s="53">
        <v>43672</v>
      </c>
      <c r="U17" s="62" t="s">
        <v>159</v>
      </c>
    </row>
    <row r="18" spans="1:21">
      <c r="A18" s="7">
        <v>4505905865</v>
      </c>
      <c r="B18" s="61" t="s">
        <v>167</v>
      </c>
      <c r="C18" s="60" t="s">
        <v>168</v>
      </c>
      <c r="D18" s="3" t="s">
        <v>169</v>
      </c>
      <c r="E18" s="3" t="s">
        <v>106</v>
      </c>
      <c r="F18" s="15" t="s">
        <v>170</v>
      </c>
      <c r="G18" s="3" t="s">
        <v>171</v>
      </c>
      <c r="H18" s="3" t="s">
        <v>172</v>
      </c>
      <c r="I18" s="3" t="s">
        <v>41</v>
      </c>
      <c r="J18" s="3" t="s">
        <v>42</v>
      </c>
      <c r="K18" s="3" t="s">
        <v>173</v>
      </c>
      <c r="L18" s="62" t="str">
        <f>"DFS 2-AX250-"&amp;C18</f>
        <v>DFS 2-AX250-ClF3</v>
      </c>
      <c r="M18" s="62" t="s">
        <v>174</v>
      </c>
      <c r="N18" s="93" t="s">
        <v>56</v>
      </c>
      <c r="O18" s="97" t="s">
        <v>175</v>
      </c>
      <c r="P18" s="63">
        <v>42958</v>
      </c>
      <c r="Q18" s="50">
        <v>43119</v>
      </c>
      <c r="R18" s="62" t="s">
        <v>15</v>
      </c>
      <c r="S18" s="63">
        <v>42958</v>
      </c>
      <c r="T18" s="53">
        <v>43665</v>
      </c>
      <c r="U18" s="62" t="s">
        <v>176</v>
      </c>
    </row>
    <row r="19" spans="1:21">
      <c r="A19" s="7">
        <v>4505905865</v>
      </c>
      <c r="B19" s="61" t="s">
        <v>177</v>
      </c>
      <c r="C19" s="61" t="s">
        <v>84</v>
      </c>
      <c r="D19" s="3" t="s">
        <v>85</v>
      </c>
      <c r="E19" s="3" t="s">
        <v>61</v>
      </c>
      <c r="F19" s="15" t="s">
        <v>178</v>
      </c>
      <c r="G19" s="3" t="s">
        <v>179</v>
      </c>
      <c r="H19" s="3" t="s">
        <v>180</v>
      </c>
      <c r="I19" s="3" t="s">
        <v>41</v>
      </c>
      <c r="J19" s="3" t="s">
        <v>42</v>
      </c>
      <c r="K19" s="3" t="s">
        <v>181</v>
      </c>
      <c r="L19" s="62" t="str">
        <f>"DFS 1-AX250-"&amp;C19</f>
        <v>DFS 1-AX250-SiH4</v>
      </c>
      <c r="M19" s="62" t="s">
        <v>44</v>
      </c>
      <c r="N19" s="14" t="s">
        <v>66</v>
      </c>
      <c r="O19" s="14" t="s">
        <v>66</v>
      </c>
      <c r="P19" s="63">
        <v>42964</v>
      </c>
      <c r="Q19" s="50">
        <v>43147</v>
      </c>
      <c r="R19" s="62" t="s">
        <v>15</v>
      </c>
      <c r="S19" s="63">
        <v>42964</v>
      </c>
      <c r="T19" s="53">
        <v>45016</v>
      </c>
      <c r="U19" s="98" t="s">
        <v>90</v>
      </c>
    </row>
    <row r="20" spans="1:21">
      <c r="A20" s="7">
        <v>4506148181</v>
      </c>
      <c r="B20" s="61" t="s">
        <v>182</v>
      </c>
      <c r="C20" s="61" t="s">
        <v>183</v>
      </c>
      <c r="D20" s="3" t="s">
        <v>184</v>
      </c>
      <c r="E20" s="3" t="s">
        <v>50</v>
      </c>
      <c r="F20" s="112" t="s">
        <v>185</v>
      </c>
      <c r="G20" s="3" t="s">
        <v>186</v>
      </c>
      <c r="H20" s="3" t="s">
        <v>187</v>
      </c>
      <c r="I20" s="3" t="s">
        <v>41</v>
      </c>
      <c r="J20" s="3" t="s">
        <v>42</v>
      </c>
      <c r="K20" s="3" t="s">
        <v>188</v>
      </c>
      <c r="L20" s="62" t="str">
        <f>"DFS 1-AX250-"&amp;C20</f>
        <v>DFS 1-AX250-HF</v>
      </c>
      <c r="M20" s="62" t="s">
        <v>44</v>
      </c>
      <c r="N20" s="62" t="s">
        <v>189</v>
      </c>
      <c r="O20" s="24" t="s">
        <v>45</v>
      </c>
      <c r="P20" s="63">
        <v>43060</v>
      </c>
      <c r="Q20" s="50">
        <v>43215</v>
      </c>
      <c r="R20" s="62" t="s">
        <v>15</v>
      </c>
      <c r="S20" s="63">
        <v>43060</v>
      </c>
      <c r="T20" s="53">
        <v>43227</v>
      </c>
      <c r="U20" s="62" t="s">
        <v>190</v>
      </c>
    </row>
    <row r="21" spans="1:21">
      <c r="A21" s="7">
        <v>4506148111</v>
      </c>
      <c r="B21" s="61" t="s">
        <v>191</v>
      </c>
      <c r="C21" s="61" t="s">
        <v>141</v>
      </c>
      <c r="D21" s="3" t="s">
        <v>142</v>
      </c>
      <c r="E21" s="3" t="s">
        <v>61</v>
      </c>
      <c r="F21" s="15" t="s">
        <v>192</v>
      </c>
      <c r="G21" s="3" t="s">
        <v>193</v>
      </c>
      <c r="H21" s="3" t="s">
        <v>194</v>
      </c>
      <c r="I21" s="3" t="s">
        <v>41</v>
      </c>
      <c r="J21" s="3" t="s">
        <v>42</v>
      </c>
      <c r="K21" s="3" t="s">
        <v>195</v>
      </c>
      <c r="L21" s="62" t="str">
        <f>"DFS 1-AX250-"&amp;C21</f>
        <v>DFS 1-AX250-C2H2</v>
      </c>
      <c r="M21" s="62" t="s">
        <v>147</v>
      </c>
      <c r="N21" s="14" t="s">
        <v>196</v>
      </c>
      <c r="O21" s="14" t="s">
        <v>196</v>
      </c>
      <c r="P21" s="63">
        <v>43070</v>
      </c>
      <c r="Q21" s="50" t="s">
        <v>150</v>
      </c>
      <c r="R21" s="62" t="s">
        <v>15</v>
      </c>
      <c r="S21" s="63">
        <v>43070</v>
      </c>
      <c r="T21" s="53">
        <v>44327</v>
      </c>
      <c r="U21" s="62" t="s">
        <v>197</v>
      </c>
    </row>
    <row r="22" spans="1:21">
      <c r="A22" s="7">
        <v>4506148125</v>
      </c>
      <c r="B22" s="61" t="s">
        <v>198</v>
      </c>
      <c r="C22" s="61" t="s">
        <v>199</v>
      </c>
      <c r="D22" s="3" t="s">
        <v>200</v>
      </c>
      <c r="E22" s="3" t="s">
        <v>61</v>
      </c>
      <c r="F22" s="15" t="s">
        <v>201</v>
      </c>
      <c r="G22" s="3" t="s">
        <v>202</v>
      </c>
      <c r="H22" s="3" t="s">
        <v>203</v>
      </c>
      <c r="I22" s="3" t="s">
        <v>41</v>
      </c>
      <c r="J22" s="3" t="s">
        <v>42</v>
      </c>
      <c r="K22" s="3" t="s">
        <v>204</v>
      </c>
      <c r="L22" s="62" t="str">
        <f>"DFS 1-AX250-"&amp;C22</f>
        <v>DFS 1-AX250-DCS</v>
      </c>
      <c r="M22" s="62" t="s">
        <v>44</v>
      </c>
      <c r="N22" s="14" t="s">
        <v>66</v>
      </c>
      <c r="O22" s="14" t="s">
        <v>66</v>
      </c>
      <c r="P22" s="63">
        <v>43060</v>
      </c>
      <c r="Q22" s="50">
        <v>43150</v>
      </c>
      <c r="R22" s="62" t="s">
        <v>15</v>
      </c>
      <c r="S22" s="63">
        <v>43060</v>
      </c>
      <c r="T22" s="53">
        <v>45016</v>
      </c>
      <c r="U22" s="98" t="s">
        <v>90</v>
      </c>
    </row>
    <row r="23" spans="1:21">
      <c r="A23" s="7">
        <v>4506148139</v>
      </c>
      <c r="B23" s="61" t="s">
        <v>205</v>
      </c>
      <c r="C23" s="61" t="s">
        <v>206</v>
      </c>
      <c r="D23" s="3" t="s">
        <v>207</v>
      </c>
      <c r="E23" s="3" t="s">
        <v>106</v>
      </c>
      <c r="F23" s="15" t="s">
        <v>208</v>
      </c>
      <c r="G23" s="3" t="s">
        <v>209</v>
      </c>
      <c r="H23" s="3" t="s">
        <v>210</v>
      </c>
      <c r="I23" s="3" t="s">
        <v>41</v>
      </c>
      <c r="J23" s="3" t="s">
        <v>42</v>
      </c>
      <c r="K23" s="3" t="s">
        <v>211</v>
      </c>
      <c r="L23" s="62" t="str">
        <f>"DFS 1-AX250-"&amp;C23</f>
        <v>DFS 1-AX250-F2 20%/N2</v>
      </c>
      <c r="M23" s="62" t="s">
        <v>44</v>
      </c>
      <c r="N23" s="57" t="s">
        <v>45</v>
      </c>
      <c r="O23" s="57" t="s">
        <v>45</v>
      </c>
      <c r="P23" s="63">
        <v>43060</v>
      </c>
      <c r="Q23" s="50">
        <v>43145</v>
      </c>
      <c r="R23" s="62" t="s">
        <v>15</v>
      </c>
      <c r="S23" s="63">
        <v>43060</v>
      </c>
      <c r="T23" s="53">
        <v>45184</v>
      </c>
      <c r="U23" s="62" t="s">
        <v>111</v>
      </c>
    </row>
    <row r="24" spans="1:21">
      <c r="A24" s="7">
        <v>4506148203</v>
      </c>
      <c r="B24" s="61" t="s">
        <v>212</v>
      </c>
      <c r="C24" s="61" t="s">
        <v>183</v>
      </c>
      <c r="D24" s="3" t="s">
        <v>184</v>
      </c>
      <c r="E24" s="3" t="s">
        <v>50</v>
      </c>
      <c r="F24" s="15" t="s">
        <v>213</v>
      </c>
      <c r="G24" s="3" t="s">
        <v>214</v>
      </c>
      <c r="H24" s="3" t="s">
        <v>215</v>
      </c>
      <c r="I24" s="3" t="s">
        <v>41</v>
      </c>
      <c r="J24" s="3" t="s">
        <v>42</v>
      </c>
      <c r="K24" s="3" t="s">
        <v>213</v>
      </c>
      <c r="L24" s="62" t="str">
        <f>"DFS 1-AX250-"&amp;C24</f>
        <v>DFS 1-AX250-HF</v>
      </c>
      <c r="M24" s="62" t="s">
        <v>44</v>
      </c>
      <c r="N24" s="93" t="s">
        <v>56</v>
      </c>
      <c r="O24" s="24" t="s">
        <v>45</v>
      </c>
      <c r="P24" s="63">
        <v>43082</v>
      </c>
      <c r="Q24" s="50">
        <v>43185</v>
      </c>
      <c r="R24" s="62" t="s">
        <v>15</v>
      </c>
      <c r="S24" s="63">
        <v>43082</v>
      </c>
      <c r="T24" s="53">
        <v>43378</v>
      </c>
      <c r="U24" s="93" t="s">
        <v>216</v>
      </c>
    </row>
    <row r="25" spans="1:21">
      <c r="A25" s="7">
        <v>4506148212</v>
      </c>
      <c r="B25" s="61" t="s">
        <v>217</v>
      </c>
      <c r="C25" s="61" t="s">
        <v>26</v>
      </c>
      <c r="D25" s="3" t="s">
        <v>218</v>
      </c>
      <c r="E25" s="3" t="s">
        <v>106</v>
      </c>
      <c r="F25" s="15" t="s">
        <v>219</v>
      </c>
      <c r="G25" s="3" t="s">
        <v>220</v>
      </c>
      <c r="H25" s="3" t="s">
        <v>221</v>
      </c>
      <c r="I25" s="3" t="s">
        <v>41</v>
      </c>
      <c r="J25" s="3" t="s">
        <v>42</v>
      </c>
      <c r="K25" s="3" t="s">
        <v>222</v>
      </c>
      <c r="L25" s="62" t="str">
        <f>"DFS 1-AX250-"&amp;C25</f>
        <v>DFS 1-AX250-NO</v>
      </c>
      <c r="M25" s="62" t="s">
        <v>44</v>
      </c>
      <c r="N25" s="57" t="s">
        <v>45</v>
      </c>
      <c r="O25" s="57" t="s">
        <v>45</v>
      </c>
      <c r="P25" s="63">
        <v>43084</v>
      </c>
      <c r="Q25" s="50">
        <v>43146</v>
      </c>
      <c r="R25" s="62" t="s">
        <v>15</v>
      </c>
      <c r="S25" s="63">
        <v>43084</v>
      </c>
      <c r="T25" s="53">
        <v>45184</v>
      </c>
      <c r="U25" s="62" t="s">
        <v>111</v>
      </c>
    </row>
    <row r="26" spans="1:21">
      <c r="A26" s="7">
        <v>4506252621</v>
      </c>
      <c r="B26" s="61" t="s">
        <v>223</v>
      </c>
      <c r="C26" s="61" t="s">
        <v>224</v>
      </c>
      <c r="D26" s="3" t="s">
        <v>225</v>
      </c>
      <c r="E26" s="3" t="s">
        <v>226</v>
      </c>
      <c r="F26" s="15" t="s">
        <v>227</v>
      </c>
      <c r="G26" s="3" t="s">
        <v>228</v>
      </c>
      <c r="H26" s="3" t="s">
        <v>229</v>
      </c>
      <c r="I26" s="3" t="s">
        <v>41</v>
      </c>
      <c r="J26" s="3" t="s">
        <v>42</v>
      </c>
      <c r="K26" s="3" t="s">
        <v>230</v>
      </c>
      <c r="L26" s="62" t="str">
        <f>"DFS 1-AX250-"&amp;C26</f>
        <v>DFS 1-AX250-WF6</v>
      </c>
      <c r="M26" s="62" t="s">
        <v>44</v>
      </c>
      <c r="N26" s="93" t="s">
        <v>56</v>
      </c>
      <c r="O26" s="24" t="s">
        <v>45</v>
      </c>
      <c r="P26" s="63">
        <v>43130</v>
      </c>
      <c r="Q26" s="50">
        <v>43171</v>
      </c>
      <c r="R26" s="62" t="s">
        <v>15</v>
      </c>
      <c r="S26" s="63">
        <v>43130</v>
      </c>
      <c r="T26" s="53">
        <v>43129</v>
      </c>
      <c r="U26" s="62" t="s">
        <v>216</v>
      </c>
    </row>
    <row r="27" spans="1:21">
      <c r="A27" s="7">
        <v>4506252626</v>
      </c>
      <c r="B27" s="61" t="s">
        <v>231</v>
      </c>
      <c r="C27" s="61" t="s">
        <v>224</v>
      </c>
      <c r="D27" s="3" t="s">
        <v>225</v>
      </c>
      <c r="E27" s="3" t="s">
        <v>226</v>
      </c>
      <c r="F27" s="15" t="s">
        <v>232</v>
      </c>
      <c r="G27" s="3" t="s">
        <v>233</v>
      </c>
      <c r="H27" s="3" t="s">
        <v>234</v>
      </c>
      <c r="I27" s="3" t="s">
        <v>41</v>
      </c>
      <c r="J27" s="3" t="s">
        <v>42</v>
      </c>
      <c r="K27" s="3" t="s">
        <v>235</v>
      </c>
      <c r="L27" s="62" t="str">
        <f>"DFS 1-AX250-"&amp;C27</f>
        <v>DFS 1-AX250-WF6</v>
      </c>
      <c r="M27" s="62" t="s">
        <v>44</v>
      </c>
      <c r="N27" s="93" t="s">
        <v>56</v>
      </c>
      <c r="O27" s="24" t="s">
        <v>45</v>
      </c>
      <c r="P27" s="63">
        <v>43130</v>
      </c>
      <c r="Q27" s="50">
        <v>43172</v>
      </c>
      <c r="R27" s="62" t="s">
        <v>15</v>
      </c>
      <c r="S27" s="63">
        <v>43130</v>
      </c>
      <c r="T27" s="53">
        <v>43129</v>
      </c>
      <c r="U27" s="62" t="s">
        <v>236</v>
      </c>
    </row>
    <row r="28" spans="1:21">
      <c r="A28" s="7">
        <v>4506252636</v>
      </c>
      <c r="B28" s="61" t="s">
        <v>237</v>
      </c>
      <c r="C28" s="61" t="s">
        <v>224</v>
      </c>
      <c r="D28" s="3" t="s">
        <v>225</v>
      </c>
      <c r="E28" s="3" t="s">
        <v>226</v>
      </c>
      <c r="F28" s="15" t="s">
        <v>238</v>
      </c>
      <c r="G28" s="3" t="s">
        <v>239</v>
      </c>
      <c r="H28" s="3" t="s">
        <v>240</v>
      </c>
      <c r="I28" s="3" t="s">
        <v>41</v>
      </c>
      <c r="J28" s="3" t="s">
        <v>42</v>
      </c>
      <c r="K28" s="3" t="s">
        <v>241</v>
      </c>
      <c r="L28" s="62" t="str">
        <f>"DFS 1-AX250-"&amp;C28</f>
        <v>DFS 1-AX250-WF6</v>
      </c>
      <c r="M28" s="62" t="s">
        <v>44</v>
      </c>
      <c r="N28" s="93" t="s">
        <v>56</v>
      </c>
      <c r="O28" s="24" t="s">
        <v>45</v>
      </c>
      <c r="P28" s="63">
        <v>43130</v>
      </c>
      <c r="Q28" s="50">
        <v>43172</v>
      </c>
      <c r="R28" s="62" t="s">
        <v>15</v>
      </c>
      <c r="S28" s="63">
        <v>43130</v>
      </c>
      <c r="T28" s="53">
        <v>43129</v>
      </c>
      <c r="U28" s="62" t="s">
        <v>242</v>
      </c>
    </row>
    <row r="29" spans="1:21">
      <c r="A29" s="7">
        <v>4506252692</v>
      </c>
      <c r="B29" s="61" t="s">
        <v>243</v>
      </c>
      <c r="C29" s="61" t="s">
        <v>141</v>
      </c>
      <c r="D29" s="3" t="s">
        <v>142</v>
      </c>
      <c r="E29" s="3" t="s">
        <v>61</v>
      </c>
      <c r="F29" s="15" t="s">
        <v>244</v>
      </c>
      <c r="G29" s="15" t="s">
        <v>245</v>
      </c>
      <c r="H29" s="15" t="s">
        <v>246</v>
      </c>
      <c r="I29" s="3" t="s">
        <v>41</v>
      </c>
      <c r="J29" s="3" t="s">
        <v>42</v>
      </c>
      <c r="K29" s="3" t="s">
        <v>247</v>
      </c>
      <c r="L29" s="62" t="str">
        <f>"DFS 1-AX250-"&amp;C29</f>
        <v>DFS 1-AX250-C2H2</v>
      </c>
      <c r="M29" s="62" t="s">
        <v>147</v>
      </c>
      <c r="N29" s="14" t="s">
        <v>196</v>
      </c>
      <c r="O29" s="14" t="s">
        <v>196</v>
      </c>
      <c r="P29" s="63">
        <v>43121</v>
      </c>
      <c r="Q29" s="50">
        <v>43151</v>
      </c>
      <c r="R29" s="62" t="s">
        <v>15</v>
      </c>
      <c r="S29" s="63">
        <v>43121</v>
      </c>
      <c r="T29" s="53">
        <v>44327</v>
      </c>
      <c r="U29" s="57" t="s">
        <v>197</v>
      </c>
    </row>
    <row r="30" spans="1:21">
      <c r="A30" s="7">
        <v>4506458108</v>
      </c>
      <c r="B30" s="61" t="s">
        <v>248</v>
      </c>
      <c r="C30" s="61" t="s">
        <v>183</v>
      </c>
      <c r="D30" s="3" t="s">
        <v>184</v>
      </c>
      <c r="E30" s="3" t="s">
        <v>226</v>
      </c>
      <c r="F30" s="15" t="s">
        <v>249</v>
      </c>
      <c r="G30" s="3" t="s">
        <v>250</v>
      </c>
      <c r="H30" s="3" t="s">
        <v>251</v>
      </c>
      <c r="I30" s="3" t="s">
        <v>41</v>
      </c>
      <c r="J30" s="3" t="s">
        <v>42</v>
      </c>
      <c r="K30" s="3" t="s">
        <v>252</v>
      </c>
      <c r="L30" s="62" t="str">
        <f>"DFS 2-AX250-"&amp;C30&amp;"-HEAT"</f>
        <v>DFS 2-AX250-HF-HEAT</v>
      </c>
      <c r="M30" s="62" t="s">
        <v>44</v>
      </c>
      <c r="N30" s="62" t="s">
        <v>253</v>
      </c>
      <c r="O30" s="24" t="s">
        <v>254</v>
      </c>
      <c r="P30" s="94">
        <v>43156</v>
      </c>
      <c r="Q30" s="51"/>
      <c r="R30" s="62" t="s">
        <v>15</v>
      </c>
      <c r="S30" s="94">
        <v>43156</v>
      </c>
      <c r="T30" s="53">
        <v>43157</v>
      </c>
      <c r="U30" s="62"/>
    </row>
    <row r="31" spans="1:21">
      <c r="A31" s="7">
        <v>4506478744</v>
      </c>
      <c r="B31" s="112" t="s">
        <v>255</v>
      </c>
      <c r="C31" s="61" t="s">
        <v>224</v>
      </c>
      <c r="D31" s="3" t="s">
        <v>225</v>
      </c>
      <c r="E31" s="3" t="s">
        <v>50</v>
      </c>
      <c r="F31" s="112" t="s">
        <v>256</v>
      </c>
      <c r="G31" s="3" t="s">
        <v>257</v>
      </c>
      <c r="H31" s="3" t="s">
        <v>258</v>
      </c>
      <c r="I31" s="3" t="s">
        <v>41</v>
      </c>
      <c r="J31" s="3" t="s">
        <v>42</v>
      </c>
      <c r="K31" s="3" t="s">
        <v>259</v>
      </c>
      <c r="L31" s="1" t="str">
        <f>"DFS 1-AX250-"&amp;C31</f>
        <v>DFS 1-AX250-WF6</v>
      </c>
      <c r="M31" s="1" t="s">
        <v>174</v>
      </c>
      <c r="N31" s="93" t="s">
        <v>260</v>
      </c>
      <c r="O31" s="97" t="s">
        <v>261</v>
      </c>
      <c r="P31" s="51">
        <v>43175</v>
      </c>
      <c r="Q31" s="52">
        <v>43238</v>
      </c>
      <c r="R31" s="62" t="s">
        <v>15</v>
      </c>
      <c r="S31" s="51">
        <v>43175</v>
      </c>
      <c r="T31" s="54">
        <v>43173</v>
      </c>
      <c r="U31" s="62" t="s">
        <v>262</v>
      </c>
    </row>
    <row r="32" spans="1:21">
      <c r="A32" s="7">
        <v>4506252717</v>
      </c>
      <c r="B32" s="61" t="s">
        <v>263</v>
      </c>
      <c r="C32" s="61" t="s">
        <v>59</v>
      </c>
      <c r="D32" s="3" t="s">
        <v>60</v>
      </c>
      <c r="E32" s="3" t="s">
        <v>61</v>
      </c>
      <c r="F32" s="15" t="s">
        <v>264</v>
      </c>
      <c r="G32" s="3" t="s">
        <v>265</v>
      </c>
      <c r="H32" s="3" t="s">
        <v>266</v>
      </c>
      <c r="I32" s="3" t="s">
        <v>41</v>
      </c>
      <c r="J32" s="3" t="s">
        <v>42</v>
      </c>
      <c r="K32" s="3" t="s">
        <v>267</v>
      </c>
      <c r="L32" s="62" t="str">
        <f>"DFS 1-AX250-"&amp;C32</f>
        <v>DFS 1-AX250-CH2F2</v>
      </c>
      <c r="M32" s="62" t="s">
        <v>44</v>
      </c>
      <c r="N32" s="14" t="s">
        <v>66</v>
      </c>
      <c r="O32" s="14" t="s">
        <v>66</v>
      </c>
      <c r="P32" s="94">
        <v>43139</v>
      </c>
      <c r="Q32" s="51">
        <v>43165</v>
      </c>
      <c r="R32" s="62" t="s">
        <v>15</v>
      </c>
      <c r="S32" s="94">
        <v>43139</v>
      </c>
      <c r="T32" s="53">
        <v>45100</v>
      </c>
      <c r="U32" s="98" t="s">
        <v>67</v>
      </c>
    </row>
    <row r="33" spans="1:21">
      <c r="A33" s="7">
        <v>4506478614</v>
      </c>
      <c r="B33" s="61" t="s">
        <v>268</v>
      </c>
      <c r="C33" s="61" t="s">
        <v>269</v>
      </c>
      <c r="D33" s="3" t="s">
        <v>270</v>
      </c>
      <c r="E33" s="3" t="s">
        <v>226</v>
      </c>
      <c r="F33" s="15" t="s">
        <v>268</v>
      </c>
      <c r="G33" s="3" t="s">
        <v>271</v>
      </c>
      <c r="H33" s="3" t="s">
        <v>272</v>
      </c>
      <c r="I33" s="3" t="s">
        <v>41</v>
      </c>
      <c r="J33" s="3" t="s">
        <v>42</v>
      </c>
      <c r="K33" s="3" t="s">
        <v>273</v>
      </c>
      <c r="L33" s="62" t="str">
        <f>"DFS 1-AX250-"&amp;C33</f>
        <v>DFS 1-AX250-HI</v>
      </c>
      <c r="M33" s="62" t="s">
        <v>274</v>
      </c>
      <c r="N33" s="93" t="s">
        <v>275</v>
      </c>
      <c r="O33" s="14" t="s">
        <v>275</v>
      </c>
      <c r="P33" s="94">
        <v>43179</v>
      </c>
      <c r="Q33" s="51">
        <v>44414</v>
      </c>
      <c r="R33" s="62" t="s">
        <v>15</v>
      </c>
      <c r="S33" s="94">
        <v>44404</v>
      </c>
      <c r="T33" s="53">
        <v>44405</v>
      </c>
      <c r="U33" s="62" t="s">
        <v>276</v>
      </c>
    </row>
    <row r="34" spans="1:21">
      <c r="A34" s="7">
        <v>4506478694</v>
      </c>
      <c r="B34" s="61" t="s">
        <v>277</v>
      </c>
      <c r="C34" s="60" t="s">
        <v>168</v>
      </c>
      <c r="D34" s="3" t="s">
        <v>169</v>
      </c>
      <c r="E34" s="3" t="s">
        <v>106</v>
      </c>
      <c r="F34" s="15" t="s">
        <v>278</v>
      </c>
      <c r="G34" s="3" t="s">
        <v>279</v>
      </c>
      <c r="H34" s="3" t="s">
        <v>280</v>
      </c>
      <c r="I34" s="3" t="s">
        <v>41</v>
      </c>
      <c r="J34" s="3" t="s">
        <v>42</v>
      </c>
      <c r="K34" s="15" t="s">
        <v>281</v>
      </c>
      <c r="L34" s="62" t="str">
        <f>"DFS 2-AX250-"&amp;C34</f>
        <v>DFS 2-AX250-ClF3</v>
      </c>
      <c r="M34" s="62" t="s">
        <v>174</v>
      </c>
      <c r="N34" s="93" t="s">
        <v>56</v>
      </c>
      <c r="O34" s="97" t="s">
        <v>175</v>
      </c>
      <c r="P34" s="94">
        <v>43179</v>
      </c>
      <c r="Q34" s="51">
        <v>43272</v>
      </c>
      <c r="R34" s="62" t="s">
        <v>15</v>
      </c>
      <c r="S34" s="94">
        <v>43179</v>
      </c>
      <c r="T34" s="53">
        <v>43665</v>
      </c>
      <c r="U34" s="62" t="s">
        <v>176</v>
      </c>
    </row>
    <row r="35" spans="1:21">
      <c r="A35" s="7">
        <v>4506252749</v>
      </c>
      <c r="B35" s="61" t="s">
        <v>282</v>
      </c>
      <c r="C35" s="61" t="s">
        <v>113</v>
      </c>
      <c r="D35" s="3" t="s">
        <v>114</v>
      </c>
      <c r="E35" s="3" t="s">
        <v>106</v>
      </c>
      <c r="F35" s="15" t="s">
        <v>283</v>
      </c>
      <c r="G35" s="3" t="s">
        <v>284</v>
      </c>
      <c r="H35" s="3" t="s">
        <v>285</v>
      </c>
      <c r="I35" s="3" t="s">
        <v>41</v>
      </c>
      <c r="J35" s="3" t="s">
        <v>42</v>
      </c>
      <c r="K35" s="3" t="s">
        <v>286</v>
      </c>
      <c r="L35" s="62" t="str">
        <f>"DFS 1-AX250-"&amp;C35</f>
        <v>DFS 1-AX250-HBr</v>
      </c>
      <c r="M35" s="62" t="s">
        <v>44</v>
      </c>
      <c r="N35" s="57" t="s">
        <v>45</v>
      </c>
      <c r="O35" s="57" t="s">
        <v>45</v>
      </c>
      <c r="P35" s="94">
        <v>43139</v>
      </c>
      <c r="Q35" s="51">
        <v>43165</v>
      </c>
      <c r="R35" s="62" t="s">
        <v>15</v>
      </c>
      <c r="S35" s="94">
        <v>43139</v>
      </c>
      <c r="T35" s="53">
        <v>45184</v>
      </c>
      <c r="U35" s="62" t="s">
        <v>111</v>
      </c>
    </row>
    <row r="36" spans="1:21">
      <c r="A36" s="7">
        <v>4506252771</v>
      </c>
      <c r="B36" s="61" t="s">
        <v>287</v>
      </c>
      <c r="C36" s="61" t="s">
        <v>69</v>
      </c>
      <c r="D36" s="3" t="s">
        <v>70</v>
      </c>
      <c r="E36" s="3" t="s">
        <v>61</v>
      </c>
      <c r="F36" s="15" t="s">
        <v>288</v>
      </c>
      <c r="G36" s="3" t="s">
        <v>289</v>
      </c>
      <c r="H36" s="3" t="s">
        <v>290</v>
      </c>
      <c r="I36" s="3" t="s">
        <v>41</v>
      </c>
      <c r="J36" s="3" t="s">
        <v>42</v>
      </c>
      <c r="K36" s="3" t="s">
        <v>291</v>
      </c>
      <c r="L36" s="62" t="str">
        <f>"DFS 1-AX250-"&amp;C36</f>
        <v>DFS 1-AX250-C4F6</v>
      </c>
      <c r="M36" s="62" t="s">
        <v>44</v>
      </c>
      <c r="N36" s="14" t="s">
        <v>66</v>
      </c>
      <c r="O36" s="14" t="s">
        <v>66</v>
      </c>
      <c r="P36" s="94">
        <v>43172</v>
      </c>
      <c r="Q36" s="51">
        <v>43213</v>
      </c>
      <c r="R36" s="62" t="s">
        <v>15</v>
      </c>
      <c r="S36" s="94">
        <v>43172</v>
      </c>
      <c r="T36" s="53">
        <v>43630</v>
      </c>
      <c r="U36" s="57" t="s">
        <v>292</v>
      </c>
    </row>
    <row r="37" spans="1:21" ht="15" customHeight="1">
      <c r="A37" s="7">
        <v>4506252817</v>
      </c>
      <c r="B37" s="61" t="s">
        <v>293</v>
      </c>
      <c r="C37" s="61" t="s">
        <v>84</v>
      </c>
      <c r="D37" s="3" t="s">
        <v>85</v>
      </c>
      <c r="E37" s="3" t="s">
        <v>61</v>
      </c>
      <c r="F37" s="15" t="s">
        <v>294</v>
      </c>
      <c r="G37" s="3" t="s">
        <v>295</v>
      </c>
      <c r="H37" s="3" t="s">
        <v>296</v>
      </c>
      <c r="I37" s="3" t="s">
        <v>41</v>
      </c>
      <c r="J37" s="3" t="s">
        <v>42</v>
      </c>
      <c r="K37" s="3" t="s">
        <v>297</v>
      </c>
      <c r="L37" s="62" t="str">
        <f>"DFS 1-AX250-"&amp;C37</f>
        <v>DFS 1-AX250-SiH4</v>
      </c>
      <c r="M37" s="62" t="s">
        <v>44</v>
      </c>
      <c r="N37" s="14" t="s">
        <v>66</v>
      </c>
      <c r="O37" s="14" t="s">
        <v>66</v>
      </c>
      <c r="P37" s="94">
        <v>43146</v>
      </c>
      <c r="Q37" s="51">
        <v>43179</v>
      </c>
      <c r="R37" s="62" t="s">
        <v>15</v>
      </c>
      <c r="S37" s="94">
        <v>43146</v>
      </c>
      <c r="T37" s="53">
        <v>45016</v>
      </c>
      <c r="U37" s="98" t="s">
        <v>90</v>
      </c>
    </row>
    <row r="38" spans="1:21">
      <c r="A38" s="7">
        <v>4506458115</v>
      </c>
      <c r="B38" s="61" t="s">
        <v>298</v>
      </c>
      <c r="C38" s="61" t="s">
        <v>183</v>
      </c>
      <c r="D38" s="3" t="s">
        <v>184</v>
      </c>
      <c r="E38" s="3" t="s">
        <v>226</v>
      </c>
      <c r="F38" s="15" t="s">
        <v>299</v>
      </c>
      <c r="G38" s="3" t="s">
        <v>300</v>
      </c>
      <c r="H38" s="3" t="s">
        <v>301</v>
      </c>
      <c r="I38" s="3" t="s">
        <v>41</v>
      </c>
      <c r="J38" s="3" t="s">
        <v>42</v>
      </c>
      <c r="K38" s="3" t="s">
        <v>302</v>
      </c>
      <c r="L38" s="62" t="str">
        <f>"DFS 2-AX250-"&amp;C38&amp;"-HEAT"</f>
        <v>DFS 2-AX250-HF-HEAT</v>
      </c>
      <c r="M38" s="62" t="s">
        <v>44</v>
      </c>
      <c r="N38" s="62" t="s">
        <v>253</v>
      </c>
      <c r="O38" s="24" t="s">
        <v>254</v>
      </c>
      <c r="P38" s="94">
        <v>43156</v>
      </c>
      <c r="Q38" s="51">
        <v>43314</v>
      </c>
      <c r="R38" s="62" t="s">
        <v>15</v>
      </c>
      <c r="S38" s="94">
        <v>43156</v>
      </c>
      <c r="T38" s="53">
        <v>43157</v>
      </c>
      <c r="U38" s="62"/>
    </row>
    <row r="39" spans="1:21">
      <c r="A39" s="7">
        <v>4506252825</v>
      </c>
      <c r="B39" s="61" t="s">
        <v>303</v>
      </c>
      <c r="C39" s="61" t="s">
        <v>304</v>
      </c>
      <c r="D39" s="3" t="s">
        <v>305</v>
      </c>
      <c r="E39" s="112" t="s">
        <v>50</v>
      </c>
      <c r="F39" s="15" t="s">
        <v>303</v>
      </c>
      <c r="G39" s="3" t="s">
        <v>306</v>
      </c>
      <c r="H39" s="3" t="s">
        <v>307</v>
      </c>
      <c r="I39" s="3" t="s">
        <v>41</v>
      </c>
      <c r="J39" s="3" t="s">
        <v>42</v>
      </c>
      <c r="K39" s="105" t="s">
        <v>308</v>
      </c>
      <c r="L39" s="62" t="str">
        <f>"DFS 1-AX250-"&amp;C39</f>
        <v>DFS 1-AX250-CCR</v>
      </c>
      <c r="M39" s="62" t="s">
        <v>44</v>
      </c>
      <c r="N39" s="93" t="s">
        <v>260</v>
      </c>
      <c r="O39" s="24" t="s">
        <v>45</v>
      </c>
      <c r="P39" s="94">
        <v>43146</v>
      </c>
      <c r="Q39" s="51">
        <v>44090</v>
      </c>
      <c r="R39" s="62" t="s">
        <v>15</v>
      </c>
      <c r="S39" s="94">
        <v>43146</v>
      </c>
      <c r="T39" s="53">
        <v>44090</v>
      </c>
      <c r="U39" s="62" t="s">
        <v>309</v>
      </c>
    </row>
    <row r="40" spans="1:21">
      <c r="A40" s="7">
        <v>4506478732</v>
      </c>
      <c r="B40" s="61" t="s">
        <v>310</v>
      </c>
      <c r="C40" s="61" t="s">
        <v>311</v>
      </c>
      <c r="D40" s="3" t="s">
        <v>312</v>
      </c>
      <c r="E40" s="3" t="s">
        <v>106</v>
      </c>
      <c r="F40" s="15" t="s">
        <v>313</v>
      </c>
      <c r="G40" s="3" t="s">
        <v>314</v>
      </c>
      <c r="H40" s="3" t="s">
        <v>315</v>
      </c>
      <c r="I40" s="3" t="s">
        <v>41</v>
      </c>
      <c r="J40" s="3" t="s">
        <v>42</v>
      </c>
      <c r="K40" s="3" t="s">
        <v>316</v>
      </c>
      <c r="L40" s="62" t="str">
        <f>"DFS 1-AX250-"&amp;C40</f>
        <v>DFS 1-AX250-SiF4</v>
      </c>
      <c r="M40" s="62" t="s">
        <v>44</v>
      </c>
      <c r="N40" s="93" t="s">
        <v>56</v>
      </c>
      <c r="O40" s="24" t="s">
        <v>45</v>
      </c>
      <c r="P40" s="94">
        <v>43196</v>
      </c>
      <c r="Q40" s="51">
        <v>43228</v>
      </c>
      <c r="R40" s="62" t="s">
        <v>15</v>
      </c>
      <c r="S40" s="94">
        <v>43196</v>
      </c>
      <c r="T40" s="53">
        <v>43665</v>
      </c>
      <c r="U40" s="62" t="s">
        <v>317</v>
      </c>
    </row>
    <row r="41" spans="1:21">
      <c r="A41" s="7">
        <v>4506252829</v>
      </c>
      <c r="B41" s="61" t="s">
        <v>318</v>
      </c>
      <c r="C41" s="61" t="s">
        <v>319</v>
      </c>
      <c r="D41" s="3" t="s">
        <v>320</v>
      </c>
      <c r="E41" s="3" t="s">
        <v>61</v>
      </c>
      <c r="F41" s="15" t="s">
        <v>321</v>
      </c>
      <c r="G41" s="3" t="s">
        <v>322</v>
      </c>
      <c r="H41" s="3" t="s">
        <v>323</v>
      </c>
      <c r="I41" s="3" t="s">
        <v>41</v>
      </c>
      <c r="J41" s="3" t="s">
        <v>42</v>
      </c>
      <c r="K41" s="3" t="s">
        <v>324</v>
      </c>
      <c r="L41" s="62" t="str">
        <f>"DFS 1-AX250-"&amp;C41</f>
        <v>DFS 1-AX250-Si2H6</v>
      </c>
      <c r="M41" s="62" t="s">
        <v>44</v>
      </c>
      <c r="N41" s="14" t="s">
        <v>66</v>
      </c>
      <c r="O41" s="14" t="s">
        <v>66</v>
      </c>
      <c r="P41" s="94">
        <v>43153</v>
      </c>
      <c r="Q41" s="51">
        <v>43201</v>
      </c>
      <c r="R41" s="62" t="s">
        <v>15</v>
      </c>
      <c r="S41" s="94">
        <v>43153</v>
      </c>
      <c r="T41" s="53">
        <v>45016</v>
      </c>
      <c r="U41" s="98" t="s">
        <v>325</v>
      </c>
    </row>
    <row r="42" spans="1:21">
      <c r="A42" s="7">
        <v>4506478508</v>
      </c>
      <c r="B42" s="61" t="s">
        <v>326</v>
      </c>
      <c r="C42" s="61" t="s">
        <v>127</v>
      </c>
      <c r="D42" s="3" t="s">
        <v>128</v>
      </c>
      <c r="E42" s="3" t="s">
        <v>106</v>
      </c>
      <c r="F42" s="15" t="s">
        <v>327</v>
      </c>
      <c r="G42" s="3" t="s">
        <v>328</v>
      </c>
      <c r="H42" s="3" t="s">
        <v>329</v>
      </c>
      <c r="I42" s="3" t="s">
        <v>41</v>
      </c>
      <c r="J42" s="3" t="s">
        <v>42</v>
      </c>
      <c r="K42" s="15" t="s">
        <v>330</v>
      </c>
      <c r="L42" s="62" t="str">
        <f>"DFS 1-AX250-"&amp;C42</f>
        <v>DFS 1-AX250-BCl3</v>
      </c>
      <c r="M42" s="62" t="s">
        <v>44</v>
      </c>
      <c r="N42" s="57" t="s">
        <v>45</v>
      </c>
      <c r="O42" s="57" t="s">
        <v>45</v>
      </c>
      <c r="P42" s="94">
        <v>43234</v>
      </c>
      <c r="Q42" s="51">
        <v>43265</v>
      </c>
      <c r="R42" s="62" t="s">
        <v>15</v>
      </c>
      <c r="S42" s="94">
        <v>43234</v>
      </c>
      <c r="T42" s="53">
        <v>45184</v>
      </c>
      <c r="U42" s="62" t="s">
        <v>111</v>
      </c>
    </row>
    <row r="43" spans="1:21">
      <c r="A43" s="7">
        <v>4506252834</v>
      </c>
      <c r="B43" s="61" t="s">
        <v>331</v>
      </c>
      <c r="C43" s="60" t="s">
        <v>168</v>
      </c>
      <c r="D43" s="3" t="s">
        <v>169</v>
      </c>
      <c r="E43" s="3" t="s">
        <v>106</v>
      </c>
      <c r="F43" s="15" t="s">
        <v>332</v>
      </c>
      <c r="G43" s="3" t="s">
        <v>333</v>
      </c>
      <c r="H43" s="3" t="s">
        <v>334</v>
      </c>
      <c r="I43" s="3" t="s">
        <v>41</v>
      </c>
      <c r="J43" s="3" t="s">
        <v>42</v>
      </c>
      <c r="K43" s="3" t="s">
        <v>335</v>
      </c>
      <c r="L43" s="62" t="str">
        <f>"DFS 2-AX250-"&amp;C43</f>
        <v>DFS 2-AX250-ClF3</v>
      </c>
      <c r="M43" s="62" t="s">
        <v>174</v>
      </c>
      <c r="N43" s="93" t="s">
        <v>56</v>
      </c>
      <c r="O43" s="97" t="s">
        <v>175</v>
      </c>
      <c r="P43" s="94">
        <v>43153</v>
      </c>
      <c r="Q43" s="51"/>
      <c r="R43" s="62" t="s">
        <v>15</v>
      </c>
      <c r="S43" s="94">
        <v>43153</v>
      </c>
      <c r="T43" s="53">
        <v>43665</v>
      </c>
      <c r="U43" s="62" t="s">
        <v>176</v>
      </c>
    </row>
    <row r="44" spans="1:21">
      <c r="A44" s="7">
        <v>4506252837</v>
      </c>
      <c r="B44" s="61" t="s">
        <v>336</v>
      </c>
      <c r="C44" s="61" t="s">
        <v>337</v>
      </c>
      <c r="D44" s="3" t="s">
        <v>338</v>
      </c>
      <c r="E44" s="3" t="s">
        <v>61</v>
      </c>
      <c r="F44" s="15" t="s">
        <v>339</v>
      </c>
      <c r="G44" s="3" t="s">
        <v>340</v>
      </c>
      <c r="H44" s="3" t="s">
        <v>341</v>
      </c>
      <c r="I44" s="3" t="s">
        <v>41</v>
      </c>
      <c r="J44" s="3" t="s">
        <v>42</v>
      </c>
      <c r="K44" s="15" t="s">
        <v>342</v>
      </c>
      <c r="L44" s="62" t="str">
        <f>"DFS 1-AX250-"&amp;C44</f>
        <v>DFS 1-AX250-CH4 10%/Ar</v>
      </c>
      <c r="M44" s="62" t="s">
        <v>44</v>
      </c>
      <c r="N44" s="14" t="s">
        <v>66</v>
      </c>
      <c r="O44" s="14" t="s">
        <v>66</v>
      </c>
      <c r="P44" s="94">
        <v>43196</v>
      </c>
      <c r="Q44" s="51">
        <v>43227</v>
      </c>
      <c r="R44" s="62" t="s">
        <v>15</v>
      </c>
      <c r="S44" s="94">
        <v>43196</v>
      </c>
      <c r="T44" s="53">
        <v>45100</v>
      </c>
      <c r="U44" s="98" t="s">
        <v>67</v>
      </c>
    </row>
    <row r="45" spans="1:21">
      <c r="A45" s="7">
        <v>4506252839</v>
      </c>
      <c r="B45" s="61" t="s">
        <v>343</v>
      </c>
      <c r="C45" s="60" t="s">
        <v>344</v>
      </c>
      <c r="D45" s="3" t="s">
        <v>345</v>
      </c>
      <c r="E45" s="3" t="s">
        <v>61</v>
      </c>
      <c r="F45" s="15" t="s">
        <v>346</v>
      </c>
      <c r="G45" s="3" t="s">
        <v>347</v>
      </c>
      <c r="H45" s="3" t="s">
        <v>348</v>
      </c>
      <c r="I45" s="3" t="s">
        <v>41</v>
      </c>
      <c r="J45" s="3" t="s">
        <v>42</v>
      </c>
      <c r="K45" s="3" t="s">
        <v>349</v>
      </c>
      <c r="L45" s="62" t="str">
        <f>"DFS 1-AX250-"&amp;C45</f>
        <v>DFS 1-AX250-B2H6 1%/H2</v>
      </c>
      <c r="M45" s="62" t="s">
        <v>44</v>
      </c>
      <c r="N45" s="14" t="s">
        <v>66</v>
      </c>
      <c r="O45" s="14" t="s">
        <v>66</v>
      </c>
      <c r="P45" s="94">
        <v>43153</v>
      </c>
      <c r="Q45" s="51">
        <v>43202</v>
      </c>
      <c r="R45" s="62" t="s">
        <v>15</v>
      </c>
      <c r="S45" s="94">
        <v>43153</v>
      </c>
      <c r="T45" s="53">
        <v>45100</v>
      </c>
      <c r="U45" s="98" t="s">
        <v>67</v>
      </c>
    </row>
    <row r="46" spans="1:21">
      <c r="A46" s="7">
        <v>4506252846</v>
      </c>
      <c r="B46" s="61" t="s">
        <v>350</v>
      </c>
      <c r="C46" s="61" t="s">
        <v>351</v>
      </c>
      <c r="D46" s="3" t="s">
        <v>352</v>
      </c>
      <c r="E46" s="3" t="s">
        <v>61</v>
      </c>
      <c r="F46" s="15" t="s">
        <v>353</v>
      </c>
      <c r="G46" s="3" t="s">
        <v>354</v>
      </c>
      <c r="H46" s="3" t="s">
        <v>355</v>
      </c>
      <c r="I46" s="3" t="s">
        <v>41</v>
      </c>
      <c r="J46" s="3" t="s">
        <v>42</v>
      </c>
      <c r="K46" s="3" t="s">
        <v>356</v>
      </c>
      <c r="L46" s="62" t="str">
        <f>"DFS 1-AX250-"&amp;C46</f>
        <v>DFS 1-AX250-B2H6 5%/N2</v>
      </c>
      <c r="M46" s="62" t="s">
        <v>44</v>
      </c>
      <c r="N46" s="14" t="s">
        <v>66</v>
      </c>
      <c r="O46" s="14" t="s">
        <v>66</v>
      </c>
      <c r="P46" s="94">
        <v>43139</v>
      </c>
      <c r="Q46" s="51">
        <v>43179</v>
      </c>
      <c r="R46" s="62" t="s">
        <v>15</v>
      </c>
      <c r="S46" s="94">
        <v>43139</v>
      </c>
      <c r="T46" s="53">
        <v>45100</v>
      </c>
      <c r="U46" s="98" t="s">
        <v>67</v>
      </c>
    </row>
    <row r="47" spans="1:21">
      <c r="A47" s="7">
        <v>4506252845</v>
      </c>
      <c r="B47" s="61" t="s">
        <v>357</v>
      </c>
      <c r="C47" s="60" t="s">
        <v>358</v>
      </c>
      <c r="D47" s="3" t="s">
        <v>359</v>
      </c>
      <c r="E47" s="3" t="s">
        <v>61</v>
      </c>
      <c r="F47" s="15" t="s">
        <v>360</v>
      </c>
      <c r="G47" s="3" t="s">
        <v>361</v>
      </c>
      <c r="H47" s="3" t="s">
        <v>362</v>
      </c>
      <c r="I47" s="3" t="s">
        <v>41</v>
      </c>
      <c r="J47" s="3" t="s">
        <v>42</v>
      </c>
      <c r="K47" s="15" t="s">
        <v>363</v>
      </c>
      <c r="L47" s="62" t="str">
        <f>"DFS 1-AX250-"&amp;C47</f>
        <v>DFS 1-AX250-B2H6 15%/H2</v>
      </c>
      <c r="M47" s="62" t="s">
        <v>44</v>
      </c>
      <c r="N47" s="14" t="s">
        <v>66</v>
      </c>
      <c r="O47" s="14" t="s">
        <v>66</v>
      </c>
      <c r="P47" s="94">
        <v>43166</v>
      </c>
      <c r="Q47" s="51">
        <v>43213</v>
      </c>
      <c r="R47" s="62" t="s">
        <v>15</v>
      </c>
      <c r="S47" s="94">
        <v>43166</v>
      </c>
      <c r="T47" s="53">
        <v>45100</v>
      </c>
      <c r="U47" s="98" t="s">
        <v>67</v>
      </c>
    </row>
    <row r="48" spans="1:21">
      <c r="A48" s="7">
        <v>4506478483</v>
      </c>
      <c r="B48" s="61" t="s">
        <v>364</v>
      </c>
      <c r="C48" s="60" t="s">
        <v>365</v>
      </c>
      <c r="D48" s="3" t="s">
        <v>207</v>
      </c>
      <c r="E48" s="3" t="s">
        <v>106</v>
      </c>
      <c r="F48" s="15" t="s">
        <v>364</v>
      </c>
      <c r="G48" s="3" t="s">
        <v>366</v>
      </c>
      <c r="H48" s="3" t="s">
        <v>367</v>
      </c>
      <c r="I48" s="3" t="s">
        <v>41</v>
      </c>
      <c r="J48" s="3" t="s">
        <v>42</v>
      </c>
      <c r="K48" s="15" t="s">
        <v>368</v>
      </c>
      <c r="L48" s="62" t="str">
        <f>"DFS 1-AX250-"&amp;C48</f>
        <v>DFS 1-AX250-F2 20%/N2</v>
      </c>
      <c r="M48" s="62" t="s">
        <v>44</v>
      </c>
      <c r="N48" s="57" t="s">
        <v>45</v>
      </c>
      <c r="O48" s="57" t="s">
        <v>45</v>
      </c>
      <c r="P48" s="94">
        <v>43252</v>
      </c>
      <c r="Q48" s="51">
        <v>43930</v>
      </c>
      <c r="R48" s="62" t="s">
        <v>15</v>
      </c>
      <c r="S48" s="94">
        <v>43252</v>
      </c>
      <c r="T48" s="53">
        <v>45176</v>
      </c>
      <c r="U48" s="62" t="s">
        <v>369</v>
      </c>
    </row>
    <row r="49" spans="1:40">
      <c r="A49" s="7">
        <v>4506478494</v>
      </c>
      <c r="B49" s="61" t="s">
        <v>370</v>
      </c>
      <c r="C49" s="61" t="s">
        <v>120</v>
      </c>
      <c r="D49" s="3" t="s">
        <v>121</v>
      </c>
      <c r="E49" s="3" t="s">
        <v>61</v>
      </c>
      <c r="F49" s="15" t="s">
        <v>371</v>
      </c>
      <c r="G49" s="3" t="s">
        <v>372</v>
      </c>
      <c r="H49" s="3" t="s">
        <v>373</v>
      </c>
      <c r="I49" s="3" t="s">
        <v>41</v>
      </c>
      <c r="J49" s="3" t="s">
        <v>42</v>
      </c>
      <c r="K49" s="15" t="s">
        <v>374</v>
      </c>
      <c r="L49" s="62" t="str">
        <f>"DFS 1-AX250-"&amp;C49</f>
        <v>DFS 1-AX250-CH3F</v>
      </c>
      <c r="M49" s="62" t="s">
        <v>44</v>
      </c>
      <c r="N49" s="14" t="s">
        <v>66</v>
      </c>
      <c r="O49" s="14" t="s">
        <v>66</v>
      </c>
      <c r="P49" s="94">
        <v>43206</v>
      </c>
      <c r="Q49" s="51">
        <v>43259</v>
      </c>
      <c r="R49" s="62" t="s">
        <v>15</v>
      </c>
      <c r="S49" s="94">
        <v>43206</v>
      </c>
      <c r="T49" s="53">
        <v>45107</v>
      </c>
      <c r="U49" s="82" t="s">
        <v>375</v>
      </c>
    </row>
    <row r="50" spans="1:40">
      <c r="A50" s="7">
        <v>4506478707</v>
      </c>
      <c r="B50" s="61" t="s">
        <v>376</v>
      </c>
      <c r="C50" s="61" t="s">
        <v>104</v>
      </c>
      <c r="D50" s="3" t="s">
        <v>105</v>
      </c>
      <c r="E50" s="3" t="s">
        <v>106</v>
      </c>
      <c r="F50" s="15" t="s">
        <v>377</v>
      </c>
      <c r="G50" s="3" t="s">
        <v>378</v>
      </c>
      <c r="H50" s="3" t="s">
        <v>379</v>
      </c>
      <c r="I50" s="3" t="s">
        <v>41</v>
      </c>
      <c r="J50" s="3" t="s">
        <v>42</v>
      </c>
      <c r="K50" s="15" t="s">
        <v>380</v>
      </c>
      <c r="L50" s="62" t="str">
        <f>"DFS 1-AX250-"&amp;C50</f>
        <v>DFS 1-AX250-Cl2</v>
      </c>
      <c r="M50" s="62" t="s">
        <v>44</v>
      </c>
      <c r="N50" s="57" t="s">
        <v>45</v>
      </c>
      <c r="O50" s="57" t="s">
        <v>45</v>
      </c>
      <c r="P50" s="94">
        <v>43252</v>
      </c>
      <c r="Q50" s="51">
        <v>43300</v>
      </c>
      <c r="R50" s="62" t="s">
        <v>15</v>
      </c>
      <c r="S50" s="94">
        <v>43252</v>
      </c>
      <c r="T50" s="53">
        <v>45184</v>
      </c>
      <c r="U50" s="62" t="s">
        <v>111</v>
      </c>
    </row>
    <row r="51" spans="1:40">
      <c r="A51" s="7">
        <v>4506633225</v>
      </c>
      <c r="B51" s="61" t="s">
        <v>381</v>
      </c>
      <c r="C51" s="60" t="s">
        <v>365</v>
      </c>
      <c r="D51" s="3" t="s">
        <v>207</v>
      </c>
      <c r="E51" s="3" t="s">
        <v>106</v>
      </c>
      <c r="F51" s="15" t="s">
        <v>382</v>
      </c>
      <c r="G51" s="3" t="s">
        <v>383</v>
      </c>
      <c r="H51" s="3" t="s">
        <v>384</v>
      </c>
      <c r="I51" s="3" t="s">
        <v>41</v>
      </c>
      <c r="J51" s="3" t="s">
        <v>42</v>
      </c>
      <c r="K51" s="15" t="s">
        <v>385</v>
      </c>
      <c r="L51" s="62" t="str">
        <f>"DFS 1-AX250-"&amp;C51</f>
        <v>DFS 1-AX250-F2 20%/N2</v>
      </c>
      <c r="M51" s="62" t="s">
        <v>44</v>
      </c>
      <c r="N51" s="57" t="s">
        <v>45</v>
      </c>
      <c r="O51" s="57" t="s">
        <v>45</v>
      </c>
      <c r="P51" s="94">
        <v>43287</v>
      </c>
      <c r="Q51" s="51">
        <v>43341</v>
      </c>
      <c r="R51" s="62" t="s">
        <v>15</v>
      </c>
      <c r="S51" s="94">
        <v>43287</v>
      </c>
      <c r="T51" s="53">
        <v>45176</v>
      </c>
      <c r="U51" s="62" t="s">
        <v>369</v>
      </c>
    </row>
    <row r="52" spans="1:40">
      <c r="A52" s="7">
        <v>4506522776</v>
      </c>
      <c r="B52" s="61" t="s">
        <v>386</v>
      </c>
      <c r="C52" s="61" t="s">
        <v>183</v>
      </c>
      <c r="D52" s="3" t="s">
        <v>184</v>
      </c>
      <c r="E52" s="3" t="s">
        <v>226</v>
      </c>
      <c r="F52" s="15" t="s">
        <v>386</v>
      </c>
      <c r="G52" s="3" t="s">
        <v>387</v>
      </c>
      <c r="H52" s="3" t="s">
        <v>388</v>
      </c>
      <c r="I52" s="3" t="s">
        <v>41</v>
      </c>
      <c r="J52" s="3" t="s">
        <v>42</v>
      </c>
      <c r="K52" s="3" t="s">
        <v>389</v>
      </c>
      <c r="L52" s="62" t="str">
        <f>"DFS 1-AX250-"&amp;C52</f>
        <v>DFS 1-AX250-HF</v>
      </c>
      <c r="M52" s="62" t="s">
        <v>44</v>
      </c>
      <c r="N52" s="93" t="s">
        <v>56</v>
      </c>
      <c r="O52" s="24" t="s">
        <v>45</v>
      </c>
      <c r="P52" s="94">
        <v>43287</v>
      </c>
      <c r="Q52" s="51">
        <v>43642</v>
      </c>
      <c r="R52" s="62" t="s">
        <v>15</v>
      </c>
      <c r="S52" s="94">
        <v>43287</v>
      </c>
      <c r="T52" s="53">
        <v>43376</v>
      </c>
      <c r="U52" s="62" t="s">
        <v>390</v>
      </c>
    </row>
    <row r="53" spans="1:40">
      <c r="A53" s="7">
        <v>4506478722</v>
      </c>
      <c r="B53" s="61" t="s">
        <v>391</v>
      </c>
      <c r="C53" s="61" t="s">
        <v>269</v>
      </c>
      <c r="D53" s="3" t="s">
        <v>270</v>
      </c>
      <c r="E53" s="3" t="s">
        <v>226</v>
      </c>
      <c r="F53" s="15" t="s">
        <v>392</v>
      </c>
      <c r="G53" s="3" t="s">
        <v>393</v>
      </c>
      <c r="H53" s="3" t="s">
        <v>394</v>
      </c>
      <c r="I53" s="3" t="s">
        <v>41</v>
      </c>
      <c r="J53" s="3" t="s">
        <v>42</v>
      </c>
      <c r="K53" s="3" t="s">
        <v>395</v>
      </c>
      <c r="L53" s="62" t="str">
        <f>"DFS 1-AX250-"&amp;C53</f>
        <v>DFS 1-AX250-HI</v>
      </c>
      <c r="M53" s="62" t="s">
        <v>274</v>
      </c>
      <c r="N53" s="93" t="s">
        <v>396</v>
      </c>
      <c r="O53" s="14" t="s">
        <v>397</v>
      </c>
      <c r="P53" s="94">
        <v>43959</v>
      </c>
      <c r="Q53" s="51">
        <v>43970</v>
      </c>
      <c r="R53" s="62" t="s">
        <v>15</v>
      </c>
      <c r="S53" s="94">
        <v>43959</v>
      </c>
      <c r="T53" s="53">
        <v>43959</v>
      </c>
      <c r="U53" s="62" t="s">
        <v>398</v>
      </c>
    </row>
    <row r="54" spans="1:40">
      <c r="A54" s="7">
        <v>4506458135</v>
      </c>
      <c r="B54" s="61" t="s">
        <v>399</v>
      </c>
      <c r="C54" s="61" t="s">
        <v>161</v>
      </c>
      <c r="D54" s="3" t="s">
        <v>162</v>
      </c>
      <c r="E54" s="3" t="s">
        <v>400</v>
      </c>
      <c r="F54" s="15" t="s">
        <v>401</v>
      </c>
      <c r="G54" s="3" t="s">
        <v>402</v>
      </c>
      <c r="H54" s="3" t="s">
        <v>403</v>
      </c>
      <c r="I54" s="3" t="s">
        <v>41</v>
      </c>
      <c r="J54" s="3" t="s">
        <v>42</v>
      </c>
      <c r="K54" s="3" t="s">
        <v>401</v>
      </c>
      <c r="L54" s="62" t="str">
        <f>"DFS 1-AX250-"&amp;C54</f>
        <v>DFS 1-AX250-BF3</v>
      </c>
      <c r="M54" s="62" t="s">
        <v>44</v>
      </c>
      <c r="N54" s="93" t="s">
        <v>56</v>
      </c>
      <c r="O54" s="24" t="s">
        <v>45</v>
      </c>
      <c r="P54" s="94">
        <v>43175</v>
      </c>
      <c r="Q54" s="51">
        <v>43254</v>
      </c>
      <c r="R54" s="62" t="s">
        <v>15</v>
      </c>
      <c r="S54" s="94">
        <v>43175</v>
      </c>
      <c r="T54" s="54">
        <v>43279</v>
      </c>
      <c r="U54" s="93" t="s">
        <v>216</v>
      </c>
    </row>
    <row r="55" spans="1:40">
      <c r="A55" s="7">
        <v>4506428367</v>
      </c>
      <c r="B55" s="92" t="s">
        <v>404</v>
      </c>
      <c r="C55" s="61" t="s">
        <v>405</v>
      </c>
      <c r="D55" s="3" t="s">
        <v>406</v>
      </c>
      <c r="E55" s="3" t="s">
        <v>37</v>
      </c>
      <c r="F55" s="15" t="s">
        <v>407</v>
      </c>
      <c r="G55" s="3" t="s">
        <v>408</v>
      </c>
      <c r="H55" s="3" t="s">
        <v>409</v>
      </c>
      <c r="I55" s="3" t="s">
        <v>41</v>
      </c>
      <c r="J55" s="3" t="s">
        <v>42</v>
      </c>
      <c r="K55" s="3" t="s">
        <v>410</v>
      </c>
      <c r="L55" s="62" t="str">
        <f>"DFS 1-AX250-"&amp;C55</f>
        <v>DFS 1-AX250-H2</v>
      </c>
      <c r="M55" s="62" t="s">
        <v>44</v>
      </c>
      <c r="N55" s="14" t="s">
        <v>66</v>
      </c>
      <c r="O55" s="14" t="s">
        <v>66</v>
      </c>
      <c r="P55" s="94">
        <v>43201</v>
      </c>
      <c r="Q55" s="51">
        <v>43259</v>
      </c>
      <c r="R55" s="62" t="s">
        <v>15</v>
      </c>
      <c r="S55" s="94">
        <v>43201</v>
      </c>
      <c r="T55" s="53">
        <v>45009</v>
      </c>
      <c r="U55" s="98" t="s">
        <v>411</v>
      </c>
    </row>
    <row r="56" spans="1:40">
      <c r="A56" s="7">
        <v>4506633486</v>
      </c>
      <c r="B56" s="61" t="s">
        <v>412</v>
      </c>
      <c r="C56" s="61" t="s">
        <v>413</v>
      </c>
      <c r="D56" s="3" t="s">
        <v>414</v>
      </c>
      <c r="E56" s="3" t="s">
        <v>61</v>
      </c>
      <c r="F56" s="15" t="s">
        <v>412</v>
      </c>
      <c r="G56" s="3" t="s">
        <v>415</v>
      </c>
      <c r="H56" s="3" t="s">
        <v>416</v>
      </c>
      <c r="I56" s="3" t="s">
        <v>41</v>
      </c>
      <c r="J56" s="3" t="s">
        <v>42</v>
      </c>
      <c r="K56" s="3" t="s">
        <v>417</v>
      </c>
      <c r="L56" s="62" t="str">
        <f>"DFS 1-AX250-"&amp;C56</f>
        <v>DFS 1-AX250-Garnet</v>
      </c>
      <c r="M56" s="93" t="s">
        <v>44</v>
      </c>
      <c r="N56" s="14" t="s">
        <v>45</v>
      </c>
      <c r="O56" s="14" t="s">
        <v>45</v>
      </c>
      <c r="P56" s="94">
        <v>43298</v>
      </c>
      <c r="Q56" s="51">
        <v>44126</v>
      </c>
      <c r="R56" s="93" t="s">
        <v>15</v>
      </c>
      <c r="S56" s="94">
        <v>43298</v>
      </c>
      <c r="T56" s="53">
        <v>45148</v>
      </c>
      <c r="U56" s="62" t="s">
        <v>418</v>
      </c>
    </row>
    <row r="57" spans="1:40">
      <c r="A57" s="7">
        <v>4506633518</v>
      </c>
      <c r="B57" s="61" t="s">
        <v>419</v>
      </c>
      <c r="C57" s="61" t="s">
        <v>84</v>
      </c>
      <c r="D57" s="3" t="s">
        <v>85</v>
      </c>
      <c r="E57" s="3" t="s">
        <v>61</v>
      </c>
      <c r="F57" s="15" t="s">
        <v>420</v>
      </c>
      <c r="G57" s="3" t="s">
        <v>421</v>
      </c>
      <c r="H57" s="3" t="s">
        <v>422</v>
      </c>
      <c r="I57" s="3" t="s">
        <v>41</v>
      </c>
      <c r="J57" s="3" t="s">
        <v>42</v>
      </c>
      <c r="K57" s="15" t="s">
        <v>423</v>
      </c>
      <c r="L57" s="62" t="str">
        <f>"DFS 1-AX250-"&amp;C57</f>
        <v>DFS 1-AX250-SiH4</v>
      </c>
      <c r="M57" s="62" t="s">
        <v>44</v>
      </c>
      <c r="N57" s="14" t="s">
        <v>45</v>
      </c>
      <c r="O57" s="14" t="s">
        <v>45</v>
      </c>
      <c r="P57" s="94">
        <v>43290</v>
      </c>
      <c r="Q57" s="51">
        <v>43335</v>
      </c>
      <c r="R57" s="93" t="s">
        <v>15</v>
      </c>
      <c r="S57" s="94">
        <v>43290</v>
      </c>
      <c r="T57" s="53">
        <v>45016</v>
      </c>
      <c r="U57" s="82" t="s">
        <v>82</v>
      </c>
    </row>
    <row r="58" spans="1:40">
      <c r="A58" s="7">
        <v>4506633532</v>
      </c>
      <c r="B58" s="61" t="s">
        <v>424</v>
      </c>
      <c r="C58" s="61" t="s">
        <v>425</v>
      </c>
      <c r="D58" s="3" t="s">
        <v>426</v>
      </c>
      <c r="E58" s="3" t="s">
        <v>61</v>
      </c>
      <c r="F58" s="15" t="s">
        <v>427</v>
      </c>
      <c r="G58" s="3" t="s">
        <v>428</v>
      </c>
      <c r="H58" s="3" t="s">
        <v>429</v>
      </c>
      <c r="I58" s="3" t="s">
        <v>41</v>
      </c>
      <c r="J58" s="3" t="s">
        <v>42</v>
      </c>
      <c r="K58" s="15" t="s">
        <v>430</v>
      </c>
      <c r="L58" s="62" t="str">
        <f>"DFS 1-AX250-"&amp;C58</f>
        <v>DFS 1-AX250-TMS</v>
      </c>
      <c r="M58" s="62" t="s">
        <v>174</v>
      </c>
      <c r="N58" s="14" t="s">
        <v>431</v>
      </c>
      <c r="O58" s="98" t="s">
        <v>175</v>
      </c>
      <c r="P58" s="94">
        <v>43322</v>
      </c>
      <c r="Q58" s="51">
        <v>43353</v>
      </c>
      <c r="R58" s="93" t="s">
        <v>15</v>
      </c>
      <c r="S58" s="94">
        <v>43322</v>
      </c>
      <c r="T58" s="53">
        <v>43630</v>
      </c>
      <c r="U58" s="57" t="s">
        <v>432</v>
      </c>
      <c r="AN58" t="s">
        <v>433</v>
      </c>
    </row>
    <row r="59" spans="1:40">
      <c r="A59" s="7">
        <v>4506633534</v>
      </c>
      <c r="B59" s="61" t="s">
        <v>434</v>
      </c>
      <c r="C59" s="61" t="s">
        <v>183</v>
      </c>
      <c r="D59" s="3" t="s">
        <v>184</v>
      </c>
      <c r="E59" s="3" t="s">
        <v>226</v>
      </c>
      <c r="F59" s="15" t="s">
        <v>435</v>
      </c>
      <c r="G59" s="3" t="s">
        <v>436</v>
      </c>
      <c r="H59" s="3" t="s">
        <v>437</v>
      </c>
      <c r="I59" s="3" t="s">
        <v>41</v>
      </c>
      <c r="J59" s="3" t="s">
        <v>42</v>
      </c>
      <c r="K59" s="3" t="s">
        <v>438</v>
      </c>
      <c r="L59" s="62" t="str">
        <f>"DFS 2-AX250-"&amp;C59&amp;"-HEAT"</f>
        <v>DFS 2-AX250-HF-HEAT</v>
      </c>
      <c r="M59" s="62" t="s">
        <v>44</v>
      </c>
      <c r="N59" s="93" t="s">
        <v>439</v>
      </c>
      <c r="O59" s="24" t="s">
        <v>254</v>
      </c>
      <c r="P59" s="94">
        <v>43283</v>
      </c>
      <c r="Q59" s="51">
        <v>43342</v>
      </c>
      <c r="R59" s="62" t="s">
        <v>15</v>
      </c>
      <c r="S59" s="94">
        <v>43283</v>
      </c>
      <c r="T59" s="53">
        <v>43378</v>
      </c>
      <c r="U59" s="62"/>
    </row>
    <row r="60" spans="1:40">
      <c r="A60" s="7">
        <v>4506635040</v>
      </c>
      <c r="B60" s="61" t="s">
        <v>440</v>
      </c>
      <c r="C60" s="61" t="s">
        <v>183</v>
      </c>
      <c r="D60" s="3" t="s">
        <v>184</v>
      </c>
      <c r="E60" s="3" t="s">
        <v>226</v>
      </c>
      <c r="F60" s="15" t="s">
        <v>441</v>
      </c>
      <c r="G60" s="3" t="s">
        <v>442</v>
      </c>
      <c r="H60" s="3" t="s">
        <v>443</v>
      </c>
      <c r="I60" s="3" t="s">
        <v>41</v>
      </c>
      <c r="J60" s="3" t="s">
        <v>42</v>
      </c>
      <c r="K60" s="3" t="s">
        <v>444</v>
      </c>
      <c r="L60" s="62" t="str">
        <f>"DFS 2-AX250-"&amp;C60&amp;"-HEAT"</f>
        <v>DFS 2-AX250-HF-HEAT</v>
      </c>
      <c r="M60" s="62" t="s">
        <v>44</v>
      </c>
      <c r="N60" s="93" t="s">
        <v>439</v>
      </c>
      <c r="O60" s="24" t="s">
        <v>254</v>
      </c>
      <c r="P60" s="94">
        <v>43290</v>
      </c>
      <c r="Q60" s="51">
        <v>43341</v>
      </c>
      <c r="R60" s="93" t="s">
        <v>15</v>
      </c>
      <c r="S60" s="94">
        <v>43290</v>
      </c>
      <c r="T60" s="53">
        <v>43378</v>
      </c>
      <c r="U60" s="62"/>
    </row>
    <row r="61" spans="1:40">
      <c r="A61" s="7">
        <v>4506635046</v>
      </c>
      <c r="B61" s="60" t="s">
        <v>445</v>
      </c>
      <c r="C61" s="60" t="s">
        <v>446</v>
      </c>
      <c r="D61" s="3" t="s">
        <v>225</v>
      </c>
      <c r="E61" s="3" t="s">
        <v>106</v>
      </c>
      <c r="F61" s="15" t="s">
        <v>445</v>
      </c>
      <c r="G61" s="3" t="s">
        <v>447</v>
      </c>
      <c r="H61" s="3" t="s">
        <v>448</v>
      </c>
      <c r="I61" s="3" t="s">
        <v>41</v>
      </c>
      <c r="J61" s="3" t="s">
        <v>42</v>
      </c>
      <c r="K61" s="3" t="s">
        <v>449</v>
      </c>
      <c r="L61" s="62" t="str">
        <f>"DFS 1-AX250-"&amp;C61</f>
        <v>DFS 1-AX250-WF6</v>
      </c>
      <c r="M61" s="62" t="s">
        <v>174</v>
      </c>
      <c r="N61" s="93" t="s">
        <v>56</v>
      </c>
      <c r="O61" s="97" t="s">
        <v>175</v>
      </c>
      <c r="P61" s="94">
        <v>43322</v>
      </c>
      <c r="Q61" s="51">
        <v>44627</v>
      </c>
      <c r="R61" s="62" t="s">
        <v>15</v>
      </c>
      <c r="S61" s="94">
        <v>43322</v>
      </c>
      <c r="T61" s="53">
        <v>43647</v>
      </c>
      <c r="U61" s="62" t="s">
        <v>176</v>
      </c>
    </row>
    <row r="62" spans="1:40">
      <c r="A62" s="7">
        <v>4506633528</v>
      </c>
      <c r="B62" s="61" t="s">
        <v>450</v>
      </c>
      <c r="C62" s="61" t="s">
        <v>84</v>
      </c>
      <c r="D62" s="3" t="s">
        <v>85</v>
      </c>
      <c r="E62" s="3" t="s">
        <v>451</v>
      </c>
      <c r="F62" s="15" t="s">
        <v>450</v>
      </c>
      <c r="G62" s="3" t="s">
        <v>452</v>
      </c>
      <c r="H62" s="3" t="s">
        <v>453</v>
      </c>
      <c r="I62" s="3" t="s">
        <v>41</v>
      </c>
      <c r="J62" s="3" t="s">
        <v>42</v>
      </c>
      <c r="K62" s="3" t="s">
        <v>454</v>
      </c>
      <c r="L62" s="62" t="str">
        <f>"DFS 1-AX250-"&amp;C62</f>
        <v>DFS 1-AX250-SiH4</v>
      </c>
      <c r="M62" s="62" t="s">
        <v>174</v>
      </c>
      <c r="N62" s="93" t="s">
        <v>56</v>
      </c>
      <c r="O62" s="97" t="s">
        <v>175</v>
      </c>
      <c r="P62" s="94">
        <v>43298</v>
      </c>
      <c r="Q62" s="51"/>
      <c r="R62" s="93" t="s">
        <v>15</v>
      </c>
      <c r="S62" s="94">
        <v>43298</v>
      </c>
      <c r="T62" s="53">
        <v>43647</v>
      </c>
      <c r="U62" s="62" t="s">
        <v>455</v>
      </c>
    </row>
    <row r="63" spans="1:40">
      <c r="A63" s="7">
        <v>4506635052</v>
      </c>
      <c r="B63" s="61" t="s">
        <v>456</v>
      </c>
      <c r="C63" s="61" t="s">
        <v>457</v>
      </c>
      <c r="D63" s="3"/>
      <c r="E63" s="3"/>
      <c r="F63" s="15" t="s">
        <v>456</v>
      </c>
      <c r="G63" s="3" t="s">
        <v>458</v>
      </c>
      <c r="H63" s="3" t="s">
        <v>459</v>
      </c>
      <c r="I63" s="3" t="s">
        <v>41</v>
      </c>
      <c r="J63" s="3" t="s">
        <v>42</v>
      </c>
      <c r="K63" s="3" t="s">
        <v>454</v>
      </c>
      <c r="L63" s="62" t="str">
        <f>"DFS 1-AX250-"&amp;C63</f>
        <v>DFS 1-AX250-TBD</v>
      </c>
      <c r="M63" s="62" t="s">
        <v>174</v>
      </c>
      <c r="N63" s="93" t="s">
        <v>56</v>
      </c>
      <c r="O63" s="97" t="s">
        <v>175</v>
      </c>
      <c r="P63" s="94">
        <v>43306</v>
      </c>
      <c r="Q63" s="51" t="s">
        <v>150</v>
      </c>
      <c r="R63" s="93" t="s">
        <v>15</v>
      </c>
      <c r="S63" s="94">
        <v>43306</v>
      </c>
      <c r="T63" s="53">
        <v>44501</v>
      </c>
      <c r="U63" s="62" t="s">
        <v>455</v>
      </c>
    </row>
    <row r="64" spans="1:40">
      <c r="A64" s="7">
        <v>4506635058</v>
      </c>
      <c r="B64" s="61" t="s">
        <v>460</v>
      </c>
      <c r="C64" s="61" t="s">
        <v>199</v>
      </c>
      <c r="D64" s="3" t="s">
        <v>200</v>
      </c>
      <c r="E64" s="3" t="s">
        <v>451</v>
      </c>
      <c r="F64" s="15" t="s">
        <v>460</v>
      </c>
      <c r="G64" s="3" t="s">
        <v>461</v>
      </c>
      <c r="H64" s="3" t="s">
        <v>462</v>
      </c>
      <c r="I64" s="3" t="s">
        <v>41</v>
      </c>
      <c r="J64" s="3" t="s">
        <v>42</v>
      </c>
      <c r="K64" s="3" t="s">
        <v>454</v>
      </c>
      <c r="L64" s="62" t="str">
        <f>"DFS 1-AX250-"&amp;C64</f>
        <v>DFS 1-AX250-DCS</v>
      </c>
      <c r="M64" s="62" t="s">
        <v>174</v>
      </c>
      <c r="N64" s="93" t="s">
        <v>56</v>
      </c>
      <c r="O64" s="97" t="s">
        <v>175</v>
      </c>
      <c r="P64" s="94">
        <v>43308</v>
      </c>
      <c r="Q64" s="51"/>
      <c r="R64" s="62" t="s">
        <v>15</v>
      </c>
      <c r="S64" s="94">
        <v>43308</v>
      </c>
      <c r="T64" s="53">
        <v>43647</v>
      </c>
      <c r="U64" s="62" t="s">
        <v>455</v>
      </c>
    </row>
    <row r="65" spans="1:21">
      <c r="A65" s="7">
        <v>4506633500</v>
      </c>
      <c r="B65" s="61" t="s">
        <v>463</v>
      </c>
      <c r="C65" s="61" t="s">
        <v>206</v>
      </c>
      <c r="D65" s="3" t="s">
        <v>207</v>
      </c>
      <c r="E65" s="3" t="s">
        <v>106</v>
      </c>
      <c r="F65" s="15" t="s">
        <v>463</v>
      </c>
      <c r="G65" s="3" t="s">
        <v>464</v>
      </c>
      <c r="H65" s="3" t="s">
        <v>465</v>
      </c>
      <c r="I65" s="3" t="s">
        <v>41</v>
      </c>
      <c r="J65" s="3" t="s">
        <v>42</v>
      </c>
      <c r="K65" s="3" t="s">
        <v>466</v>
      </c>
      <c r="L65" s="62" t="str">
        <f>"DFS 1-AX250-"&amp;C65</f>
        <v>DFS 1-AX250-F2 20%/N2</v>
      </c>
      <c r="M65" s="62" t="s">
        <v>174</v>
      </c>
      <c r="N65" s="98" t="s">
        <v>175</v>
      </c>
      <c r="O65" s="98" t="s">
        <v>175</v>
      </c>
      <c r="P65" s="94">
        <v>43301</v>
      </c>
      <c r="Q65" s="51">
        <v>44661</v>
      </c>
      <c r="R65" s="93" t="s">
        <v>15</v>
      </c>
      <c r="S65" s="94">
        <v>43301</v>
      </c>
      <c r="T65" s="53">
        <v>44665</v>
      </c>
      <c r="U65" s="62" t="s">
        <v>467</v>
      </c>
    </row>
    <row r="66" spans="1:21">
      <c r="A66" s="7">
        <v>4506635062</v>
      </c>
      <c r="B66" s="61" t="s">
        <v>468</v>
      </c>
      <c r="C66" s="61" t="s">
        <v>457</v>
      </c>
      <c r="D66" s="3"/>
      <c r="E66" s="3" t="s">
        <v>451</v>
      </c>
      <c r="F66" s="15" t="s">
        <v>468</v>
      </c>
      <c r="G66" s="3" t="s">
        <v>469</v>
      </c>
      <c r="H66" s="3" t="s">
        <v>470</v>
      </c>
      <c r="I66" s="3" t="s">
        <v>41</v>
      </c>
      <c r="J66" s="3" t="s">
        <v>42</v>
      </c>
      <c r="K66" s="3" t="s">
        <v>454</v>
      </c>
      <c r="L66" s="62" t="str">
        <f>"DFS 1-AX250-"&amp;C66</f>
        <v>DFS 1-AX250-TBD</v>
      </c>
      <c r="M66" s="62" t="s">
        <v>174</v>
      </c>
      <c r="N66" s="93" t="s">
        <v>148</v>
      </c>
      <c r="O66" s="97" t="s">
        <v>175</v>
      </c>
      <c r="P66" s="94">
        <v>43301</v>
      </c>
      <c r="Q66" s="51" t="s">
        <v>150</v>
      </c>
      <c r="R66" s="93" t="s">
        <v>15</v>
      </c>
      <c r="S66" s="94">
        <v>43301</v>
      </c>
      <c r="T66" s="53">
        <v>44501</v>
      </c>
      <c r="U66" s="62" t="s">
        <v>455</v>
      </c>
    </row>
    <row r="67" spans="1:21">
      <c r="A67" s="7">
        <v>4506698712</v>
      </c>
      <c r="B67" s="61" t="s">
        <v>471</v>
      </c>
      <c r="C67" s="92" t="s">
        <v>35</v>
      </c>
      <c r="D67" s="3" t="s">
        <v>36</v>
      </c>
      <c r="E67" s="3" t="s">
        <v>61</v>
      </c>
      <c r="F67" s="15" t="s">
        <v>472</v>
      </c>
      <c r="G67" s="3" t="s">
        <v>473</v>
      </c>
      <c r="H67" s="3" t="s">
        <v>474</v>
      </c>
      <c r="I67" s="3" t="s">
        <v>41</v>
      </c>
      <c r="J67" s="3" t="s">
        <v>42</v>
      </c>
      <c r="K67" s="3" t="s">
        <v>475</v>
      </c>
      <c r="L67" s="62" t="str">
        <f>"DFS 1-AX250-"&amp;C67</f>
        <v>DFS 1-AX250-CH4</v>
      </c>
      <c r="M67" s="62" t="s">
        <v>174</v>
      </c>
      <c r="N67" s="93" t="s">
        <v>175</v>
      </c>
      <c r="O67" s="98" t="s">
        <v>175</v>
      </c>
      <c r="P67" s="63">
        <v>43306</v>
      </c>
      <c r="Q67" s="50">
        <v>43350</v>
      </c>
      <c r="R67" s="93" t="s">
        <v>15</v>
      </c>
      <c r="S67" s="63">
        <v>43306</v>
      </c>
      <c r="T67" s="53">
        <v>45107</v>
      </c>
      <c r="U67" s="62" t="s">
        <v>476</v>
      </c>
    </row>
    <row r="68" spans="1:21">
      <c r="A68" s="7">
        <v>4506798828</v>
      </c>
      <c r="B68" s="61" t="s">
        <v>477</v>
      </c>
      <c r="C68" s="61" t="s">
        <v>48</v>
      </c>
      <c r="D68" s="3" t="s">
        <v>49</v>
      </c>
      <c r="E68" s="3" t="s">
        <v>226</v>
      </c>
      <c r="F68" s="15" t="s">
        <v>478</v>
      </c>
      <c r="G68" s="15" t="s">
        <v>479</v>
      </c>
      <c r="H68" s="15" t="s">
        <v>480</v>
      </c>
      <c r="I68" s="3" t="s">
        <v>41</v>
      </c>
      <c r="J68" s="3" t="s">
        <v>42</v>
      </c>
      <c r="K68" s="15" t="s">
        <v>481</v>
      </c>
      <c r="L68" s="62" t="str">
        <f>"DFS 2-AX250-"&amp;C68</f>
        <v>DFS 2-AX250-TSA</v>
      </c>
      <c r="M68" s="62" t="s">
        <v>174</v>
      </c>
      <c r="N68" s="93" t="s">
        <v>56</v>
      </c>
      <c r="O68" s="97" t="s">
        <v>175</v>
      </c>
      <c r="P68" s="63">
        <v>43298</v>
      </c>
      <c r="Q68" s="50">
        <v>43357</v>
      </c>
      <c r="R68" s="93" t="s">
        <v>15</v>
      </c>
      <c r="S68" s="63">
        <v>43298</v>
      </c>
      <c r="T68" s="53">
        <v>43378</v>
      </c>
      <c r="U68" s="62" t="s">
        <v>455</v>
      </c>
    </row>
    <row r="69" spans="1:21">
      <c r="A69" s="7">
        <v>4506783663</v>
      </c>
      <c r="B69" s="61" t="s">
        <v>482</v>
      </c>
      <c r="C69" s="60" t="s">
        <v>168</v>
      </c>
      <c r="D69" s="3" t="s">
        <v>169</v>
      </c>
      <c r="E69" s="3" t="s">
        <v>106</v>
      </c>
      <c r="F69" s="15" t="s">
        <v>483</v>
      </c>
      <c r="G69" s="3" t="s">
        <v>484</v>
      </c>
      <c r="H69" s="3" t="s">
        <v>485</v>
      </c>
      <c r="I69" s="3" t="s">
        <v>41</v>
      </c>
      <c r="J69" s="3" t="s">
        <v>42</v>
      </c>
      <c r="K69" s="3" t="s">
        <v>486</v>
      </c>
      <c r="L69" s="62" t="str">
        <f>"DFS 2-AX250-"&amp;C69</f>
        <v>DFS 2-AX250-ClF3</v>
      </c>
      <c r="M69" s="62" t="s">
        <v>174</v>
      </c>
      <c r="N69" s="93" t="s">
        <v>56</v>
      </c>
      <c r="O69" s="97" t="s">
        <v>175</v>
      </c>
      <c r="P69" s="63">
        <v>43313</v>
      </c>
      <c r="Q69" s="50">
        <v>43423</v>
      </c>
      <c r="R69" s="62" t="s">
        <v>15</v>
      </c>
      <c r="S69" s="63">
        <v>43313</v>
      </c>
      <c r="T69" s="53">
        <v>43665</v>
      </c>
      <c r="U69" s="62" t="s">
        <v>176</v>
      </c>
    </row>
    <row r="70" spans="1:21">
      <c r="A70" s="7">
        <v>4506863124</v>
      </c>
      <c r="B70" s="61" t="s">
        <v>487</v>
      </c>
      <c r="C70" s="92" t="s">
        <v>413</v>
      </c>
      <c r="D70" s="3" t="s">
        <v>414</v>
      </c>
      <c r="E70" s="3" t="s">
        <v>61</v>
      </c>
      <c r="F70" s="15" t="s">
        <v>487</v>
      </c>
      <c r="G70" s="3" t="s">
        <v>488</v>
      </c>
      <c r="H70" s="3" t="s">
        <v>489</v>
      </c>
      <c r="I70" s="3" t="s">
        <v>41</v>
      </c>
      <c r="J70" s="3" t="s">
        <v>42</v>
      </c>
      <c r="K70" s="3" t="s">
        <v>490</v>
      </c>
      <c r="L70" s="62" t="str">
        <f>"DFS 1-AX250-"&amp;C70</f>
        <v>DFS 1-AX250-Garnet</v>
      </c>
      <c r="M70" s="62" t="s">
        <v>174</v>
      </c>
      <c r="N70" s="93" t="s">
        <v>175</v>
      </c>
      <c r="O70" s="93" t="s">
        <v>175</v>
      </c>
      <c r="P70" s="94">
        <v>43370</v>
      </c>
      <c r="Q70" s="51">
        <v>44182</v>
      </c>
      <c r="R70" s="62" t="s">
        <v>15</v>
      </c>
      <c r="S70" s="94">
        <v>43370</v>
      </c>
      <c r="T70" s="53">
        <v>45148</v>
      </c>
      <c r="U70" s="62" t="s">
        <v>491</v>
      </c>
    </row>
    <row r="71" spans="1:21">
      <c r="A71" s="7">
        <v>4506861323</v>
      </c>
      <c r="B71" s="111" t="s">
        <v>492</v>
      </c>
      <c r="C71" s="61" t="s">
        <v>493</v>
      </c>
      <c r="D71" s="3" t="s">
        <v>494</v>
      </c>
      <c r="E71" s="3" t="s">
        <v>226</v>
      </c>
      <c r="F71" s="15" t="s">
        <v>495</v>
      </c>
      <c r="G71" s="3" t="s">
        <v>496</v>
      </c>
      <c r="H71" s="3" t="s">
        <v>497</v>
      </c>
      <c r="I71" s="3" t="s">
        <v>41</v>
      </c>
      <c r="J71" s="3" t="s">
        <v>42</v>
      </c>
      <c r="K71" s="3" t="s">
        <v>498</v>
      </c>
      <c r="L71" s="62" t="str">
        <f>"DFS 2-AX250-"&amp;C71&amp;"-HEAT"</f>
        <v>DFS 2-AX250-CH3OH-HEAT</v>
      </c>
      <c r="M71" s="62" t="s">
        <v>174</v>
      </c>
      <c r="N71" s="93" t="s">
        <v>261</v>
      </c>
      <c r="O71" s="97" t="s">
        <v>261</v>
      </c>
      <c r="P71" s="94">
        <v>43362</v>
      </c>
      <c r="Q71" s="51">
        <v>43761</v>
      </c>
      <c r="R71" s="62" t="s">
        <v>15</v>
      </c>
      <c r="S71" s="94">
        <v>43362</v>
      </c>
      <c r="T71" s="53">
        <v>45126</v>
      </c>
      <c r="U71" s="62" t="s">
        <v>499</v>
      </c>
    </row>
    <row r="72" spans="1:21">
      <c r="A72" s="7">
        <v>4506861520</v>
      </c>
      <c r="B72" s="61" t="s">
        <v>500</v>
      </c>
      <c r="C72" s="111" t="s">
        <v>501</v>
      </c>
      <c r="D72" s="3" t="s">
        <v>502</v>
      </c>
      <c r="E72" s="3" t="s">
        <v>226</v>
      </c>
      <c r="F72" s="15" t="s">
        <v>503</v>
      </c>
      <c r="G72" s="3" t="s">
        <v>504</v>
      </c>
      <c r="H72" s="3" t="s">
        <v>505</v>
      </c>
      <c r="I72" s="3" t="s">
        <v>41</v>
      </c>
      <c r="J72" s="3" t="s">
        <v>42</v>
      </c>
      <c r="K72" s="3" t="s">
        <v>506</v>
      </c>
      <c r="L72" s="62" t="str">
        <f>"DFS 2-AX250-"&amp;C72&amp;"-HEAT"</f>
        <v>DFS 2-AX250-CH3I-HEAT</v>
      </c>
      <c r="M72" s="62" t="s">
        <v>174</v>
      </c>
      <c r="N72" s="93" t="s">
        <v>507</v>
      </c>
      <c r="O72" s="97" t="s">
        <v>261</v>
      </c>
      <c r="P72" s="94">
        <v>43362</v>
      </c>
      <c r="Q72" s="51">
        <v>43888</v>
      </c>
      <c r="R72" s="62" t="s">
        <v>15</v>
      </c>
      <c r="S72" s="94">
        <v>43362</v>
      </c>
      <c r="T72" s="53">
        <v>43367</v>
      </c>
      <c r="U72" s="82" t="s">
        <v>508</v>
      </c>
    </row>
    <row r="73" spans="1:21">
      <c r="A73" s="7">
        <v>4506861537</v>
      </c>
      <c r="B73" s="61" t="s">
        <v>509</v>
      </c>
      <c r="C73" s="60" t="s">
        <v>510</v>
      </c>
      <c r="D73" s="3" t="s">
        <v>511</v>
      </c>
      <c r="E73" s="3" t="s">
        <v>106</v>
      </c>
      <c r="F73" s="15" t="s">
        <v>512</v>
      </c>
      <c r="G73" s="3" t="s">
        <v>513</v>
      </c>
      <c r="H73" s="3" t="s">
        <v>514</v>
      </c>
      <c r="I73" s="3" t="s">
        <v>41</v>
      </c>
      <c r="J73" s="3" t="s">
        <v>42</v>
      </c>
      <c r="K73" s="3" t="s">
        <v>515</v>
      </c>
      <c r="L73" s="62" t="str">
        <f>"DFS 1-AX250-"&amp;C73</f>
        <v>DFS 1-AX250-PF3</v>
      </c>
      <c r="M73" s="62" t="s">
        <v>174</v>
      </c>
      <c r="N73" s="93" t="s">
        <v>56</v>
      </c>
      <c r="O73" s="97" t="s">
        <v>175</v>
      </c>
      <c r="P73" s="94">
        <v>43368</v>
      </c>
      <c r="Q73" s="51">
        <v>43419</v>
      </c>
      <c r="R73" s="62" t="s">
        <v>15</v>
      </c>
      <c r="S73" s="94">
        <v>43368</v>
      </c>
      <c r="T73" s="53">
        <v>43680</v>
      </c>
      <c r="U73" s="62" t="s">
        <v>176</v>
      </c>
    </row>
    <row r="74" spans="1:21">
      <c r="A74" s="7">
        <v>4506863123</v>
      </c>
      <c r="B74" s="61" t="s">
        <v>516</v>
      </c>
      <c r="C74" s="60" t="s">
        <v>113</v>
      </c>
      <c r="D74" s="3" t="s">
        <v>517</v>
      </c>
      <c r="E74" s="3" t="s">
        <v>106</v>
      </c>
      <c r="F74" s="15" t="s">
        <v>518</v>
      </c>
      <c r="G74" s="3" t="s">
        <v>519</v>
      </c>
      <c r="H74" s="3" t="s">
        <v>520</v>
      </c>
      <c r="I74" s="3" t="s">
        <v>41</v>
      </c>
      <c r="J74" s="3" t="s">
        <v>42</v>
      </c>
      <c r="K74" s="3" t="s">
        <v>521</v>
      </c>
      <c r="L74" s="62" t="str">
        <f>"DFS 1-AX250-"&amp;C74</f>
        <v>DFS 1-AX250-HBr</v>
      </c>
      <c r="M74" s="62" t="s">
        <v>174</v>
      </c>
      <c r="N74" s="98" t="s">
        <v>175</v>
      </c>
      <c r="O74" s="98" t="s">
        <v>175</v>
      </c>
      <c r="P74" s="94">
        <v>43368</v>
      </c>
      <c r="Q74" s="51">
        <v>44656</v>
      </c>
      <c r="R74" s="62" t="s">
        <v>15</v>
      </c>
      <c r="S74" s="94">
        <v>43368</v>
      </c>
      <c r="T74" s="53">
        <v>45176</v>
      </c>
      <c r="U74" s="62" t="s">
        <v>522</v>
      </c>
    </row>
    <row r="75" spans="1:21">
      <c r="A75" s="7">
        <v>4506863099</v>
      </c>
      <c r="B75" s="61" t="s">
        <v>523</v>
      </c>
      <c r="C75" s="61" t="s">
        <v>199</v>
      </c>
      <c r="D75" s="3" t="s">
        <v>200</v>
      </c>
      <c r="E75" s="3" t="s">
        <v>226</v>
      </c>
      <c r="F75" s="112" t="s">
        <v>524</v>
      </c>
      <c r="G75" s="3" t="s">
        <v>525</v>
      </c>
      <c r="H75" s="3" t="s">
        <v>526</v>
      </c>
      <c r="I75" s="3" t="s">
        <v>41</v>
      </c>
      <c r="J75" s="3" t="s">
        <v>42</v>
      </c>
      <c r="K75" s="3" t="s">
        <v>527</v>
      </c>
      <c r="L75" s="62" t="str">
        <f>"DFS 1-AX250-"&amp;C75</f>
        <v>DFS 1-AX250-DCS</v>
      </c>
      <c r="M75" s="62" t="s">
        <v>174</v>
      </c>
      <c r="N75" s="93" t="s">
        <v>56</v>
      </c>
      <c r="O75" s="97" t="s">
        <v>175</v>
      </c>
      <c r="P75" s="94">
        <v>43370</v>
      </c>
      <c r="Q75" s="51">
        <v>43419</v>
      </c>
      <c r="R75" s="62" t="s">
        <v>15</v>
      </c>
      <c r="S75" s="94">
        <v>43370</v>
      </c>
      <c r="T75" s="53">
        <v>43680</v>
      </c>
      <c r="U75" s="62" t="s">
        <v>455</v>
      </c>
    </row>
    <row r="76" spans="1:21">
      <c r="A76" s="7">
        <v>4506861709</v>
      </c>
      <c r="B76" s="61" t="s">
        <v>528</v>
      </c>
      <c r="C76" s="61" t="s">
        <v>529</v>
      </c>
      <c r="D76" s="3" t="s">
        <v>530</v>
      </c>
      <c r="E76" s="3" t="s">
        <v>61</v>
      </c>
      <c r="F76" s="15" t="s">
        <v>531</v>
      </c>
      <c r="G76" s="3" t="s">
        <v>532</v>
      </c>
      <c r="H76" s="3" t="s">
        <v>533</v>
      </c>
      <c r="I76" s="3" t="s">
        <v>41</v>
      </c>
      <c r="J76" s="3" t="s">
        <v>42</v>
      </c>
      <c r="K76" s="3" t="s">
        <v>534</v>
      </c>
      <c r="L76" s="62" t="str">
        <f>"DFS 1-AX250-"&amp;C76</f>
        <v>DFS 1-AX250-PH3 .5%/N2</v>
      </c>
      <c r="M76" s="62" t="s">
        <v>174</v>
      </c>
      <c r="N76" s="93" t="s">
        <v>175</v>
      </c>
      <c r="O76" s="98" t="s">
        <v>175</v>
      </c>
      <c r="P76" s="94">
        <v>43370</v>
      </c>
      <c r="Q76" s="51">
        <v>43412</v>
      </c>
      <c r="R76" s="62" t="s">
        <v>15</v>
      </c>
      <c r="S76" s="94">
        <v>43370</v>
      </c>
      <c r="T76" s="53">
        <v>45107</v>
      </c>
      <c r="U76" s="62" t="s">
        <v>476</v>
      </c>
    </row>
    <row r="77" spans="1:21">
      <c r="A77" s="7">
        <v>4507267384</v>
      </c>
      <c r="B77" s="61" t="s">
        <v>535</v>
      </c>
      <c r="C77" s="61" t="s">
        <v>536</v>
      </c>
      <c r="D77" s="3" t="s">
        <v>537</v>
      </c>
      <c r="E77" s="3" t="s">
        <v>61</v>
      </c>
      <c r="F77" s="15" t="s">
        <v>535</v>
      </c>
      <c r="G77" s="3" t="s">
        <v>538</v>
      </c>
      <c r="H77" s="3" t="s">
        <v>539</v>
      </c>
      <c r="I77" s="3" t="s">
        <v>41</v>
      </c>
      <c r="J77" s="3" t="s">
        <v>42</v>
      </c>
      <c r="K77" s="3" t="s">
        <v>540</v>
      </c>
      <c r="L77" s="62" t="str">
        <f>"DFS 1-AX250-"&amp;C77</f>
        <v>DFS 1-AX250-B2H6 10%/H2</v>
      </c>
      <c r="M77" s="62" t="s">
        <v>174</v>
      </c>
      <c r="N77" s="93" t="s">
        <v>175</v>
      </c>
      <c r="O77" s="98" t="s">
        <v>175</v>
      </c>
      <c r="P77" s="63">
        <v>43462</v>
      </c>
      <c r="Q77" s="50">
        <v>43521</v>
      </c>
      <c r="R77" s="62" t="s">
        <v>15</v>
      </c>
      <c r="S77" s="63">
        <v>43462</v>
      </c>
      <c r="T77" s="53">
        <v>45107</v>
      </c>
      <c r="U77" s="62" t="s">
        <v>476</v>
      </c>
    </row>
    <row r="78" spans="1:21">
      <c r="A78" s="7">
        <v>4507267394</v>
      </c>
      <c r="B78" s="61" t="s">
        <v>541</v>
      </c>
      <c r="C78" s="61" t="s">
        <v>542</v>
      </c>
      <c r="D78" s="3" t="s">
        <v>543</v>
      </c>
      <c r="E78" s="3" t="s">
        <v>61</v>
      </c>
      <c r="F78" s="15" t="s">
        <v>541</v>
      </c>
      <c r="G78" s="3" t="s">
        <v>544</v>
      </c>
      <c r="H78" s="3" t="s">
        <v>545</v>
      </c>
      <c r="I78" s="3" t="s">
        <v>41</v>
      </c>
      <c r="J78" s="3" t="s">
        <v>42</v>
      </c>
      <c r="K78" s="3" t="s">
        <v>546</v>
      </c>
      <c r="L78" s="62" t="str">
        <f>"DFS 1-AX250-"&amp;C78</f>
        <v>DFS 1-AX250-C3H6</v>
      </c>
      <c r="M78" s="62" t="s">
        <v>174</v>
      </c>
      <c r="N78" s="93" t="s">
        <v>175</v>
      </c>
      <c r="O78" s="98" t="s">
        <v>175</v>
      </c>
      <c r="P78" s="63">
        <v>43462</v>
      </c>
      <c r="Q78" s="50">
        <v>43521</v>
      </c>
      <c r="R78" s="62" t="s">
        <v>15</v>
      </c>
      <c r="S78" s="63">
        <v>43462</v>
      </c>
      <c r="T78" s="53">
        <v>45120</v>
      </c>
      <c r="U78" s="62" t="s">
        <v>476</v>
      </c>
    </row>
    <row r="79" spans="1:21">
      <c r="A79" s="7">
        <v>4507362959</v>
      </c>
      <c r="B79" s="61" t="s">
        <v>547</v>
      </c>
      <c r="C79" s="60" t="s">
        <v>168</v>
      </c>
      <c r="D79" s="3" t="s">
        <v>169</v>
      </c>
      <c r="E79" s="3" t="s">
        <v>451</v>
      </c>
      <c r="F79" s="15" t="s">
        <v>547</v>
      </c>
      <c r="G79" s="15" t="s">
        <v>548</v>
      </c>
      <c r="H79" s="15" t="s">
        <v>549</v>
      </c>
      <c r="I79" s="3" t="s">
        <v>41</v>
      </c>
      <c r="J79" s="3" t="s">
        <v>42</v>
      </c>
      <c r="K79" s="3" t="s">
        <v>454</v>
      </c>
      <c r="L79" s="62" t="str">
        <f>"DFS 2-AX250-"&amp;C79</f>
        <v>DFS 2-AX250-ClF3</v>
      </c>
      <c r="M79" s="62" t="s">
        <v>174</v>
      </c>
      <c r="N79" s="93" t="s">
        <v>550</v>
      </c>
      <c r="O79" s="97" t="s">
        <v>175</v>
      </c>
      <c r="P79" s="94">
        <v>43482</v>
      </c>
      <c r="Q79" s="51"/>
      <c r="R79" s="62" t="s">
        <v>15</v>
      </c>
      <c r="S79" s="94">
        <v>43482</v>
      </c>
      <c r="T79" s="53">
        <v>43647</v>
      </c>
      <c r="U79" s="62" t="s">
        <v>455</v>
      </c>
    </row>
    <row r="80" spans="1:21">
      <c r="A80" s="7">
        <v>4507362992</v>
      </c>
      <c r="B80" s="61" t="s">
        <v>551</v>
      </c>
      <c r="C80" s="61" t="s">
        <v>92</v>
      </c>
      <c r="D80" s="3" t="s">
        <v>93</v>
      </c>
      <c r="E80" s="3" t="s">
        <v>61</v>
      </c>
      <c r="F80" s="15" t="s">
        <v>551</v>
      </c>
      <c r="G80" s="15" t="s">
        <v>552</v>
      </c>
      <c r="H80" s="15" t="s">
        <v>553</v>
      </c>
      <c r="I80" s="3" t="s">
        <v>41</v>
      </c>
      <c r="J80" s="3" t="s">
        <v>42</v>
      </c>
      <c r="K80" s="3" t="s">
        <v>554</v>
      </c>
      <c r="L80" s="62" t="s">
        <v>555</v>
      </c>
      <c r="M80" s="62" t="s">
        <v>174</v>
      </c>
      <c r="N80" s="93" t="s">
        <v>175</v>
      </c>
      <c r="O80" s="98" t="s">
        <v>175</v>
      </c>
      <c r="P80" s="94">
        <v>43482</v>
      </c>
      <c r="Q80" s="51">
        <v>43543</v>
      </c>
      <c r="R80" s="62" t="s">
        <v>15</v>
      </c>
      <c r="S80" s="94">
        <v>43482</v>
      </c>
      <c r="T80" s="53">
        <v>45120</v>
      </c>
      <c r="U80" s="62" t="s">
        <v>476</v>
      </c>
    </row>
    <row r="81" spans="1:21">
      <c r="A81" s="7">
        <v>4507363032</v>
      </c>
      <c r="B81" s="61" t="s">
        <v>556</v>
      </c>
      <c r="C81" s="61" t="s">
        <v>76</v>
      </c>
      <c r="D81" s="3" t="s">
        <v>77</v>
      </c>
      <c r="E81" s="3" t="s">
        <v>61</v>
      </c>
      <c r="F81" s="15" t="s">
        <v>556</v>
      </c>
      <c r="G81" s="15" t="s">
        <v>557</v>
      </c>
      <c r="H81" s="15" t="s">
        <v>558</v>
      </c>
      <c r="I81" s="3" t="s">
        <v>41</v>
      </c>
      <c r="J81" s="3" t="s">
        <v>42</v>
      </c>
      <c r="K81" s="3" t="s">
        <v>559</v>
      </c>
      <c r="L81" s="62" t="s">
        <v>560</v>
      </c>
      <c r="M81" s="62" t="s">
        <v>174</v>
      </c>
      <c r="N81" s="93" t="s">
        <v>175</v>
      </c>
      <c r="O81" s="98" t="s">
        <v>175</v>
      </c>
      <c r="P81" s="94">
        <v>43482</v>
      </c>
      <c r="Q81" s="51">
        <v>43543</v>
      </c>
      <c r="R81" s="62" t="s">
        <v>15</v>
      </c>
      <c r="S81" s="94">
        <v>43482</v>
      </c>
      <c r="T81" s="53">
        <v>45120</v>
      </c>
      <c r="U81" s="62" t="s">
        <v>476</v>
      </c>
    </row>
    <row r="82" spans="1:21">
      <c r="A82" s="7">
        <v>450450652</v>
      </c>
      <c r="B82" s="61" t="s">
        <v>561</v>
      </c>
      <c r="C82" s="61" t="s">
        <v>141</v>
      </c>
      <c r="D82" s="3" t="s">
        <v>142</v>
      </c>
      <c r="E82" s="3" t="s">
        <v>143</v>
      </c>
      <c r="F82" s="3" t="s">
        <v>561</v>
      </c>
      <c r="G82" s="3" t="s">
        <v>562</v>
      </c>
      <c r="H82" s="3" t="s">
        <v>563</v>
      </c>
      <c r="I82" s="3" t="s">
        <v>41</v>
      </c>
      <c r="J82" s="3" t="s">
        <v>42</v>
      </c>
      <c r="K82" s="3" t="s">
        <v>564</v>
      </c>
      <c r="L82" s="62" t="str">
        <f>"DFS 1-AX250-"&amp;C82</f>
        <v>DFS 1-AX250-C2H2</v>
      </c>
      <c r="M82" s="62" t="s">
        <v>565</v>
      </c>
      <c r="N82" s="93" t="s">
        <v>148</v>
      </c>
      <c r="O82" s="24" t="s">
        <v>566</v>
      </c>
      <c r="P82" s="63">
        <v>43549</v>
      </c>
      <c r="Q82" s="50">
        <v>43787</v>
      </c>
      <c r="R82" s="62" t="s">
        <v>15</v>
      </c>
      <c r="S82" s="63">
        <v>43549</v>
      </c>
      <c r="T82" s="53">
        <v>44306</v>
      </c>
      <c r="U82" s="93" t="s">
        <v>567</v>
      </c>
    </row>
    <row r="83" spans="1:21">
      <c r="A83" s="7">
        <v>450450665</v>
      </c>
      <c r="B83" s="61" t="s">
        <v>568</v>
      </c>
      <c r="C83" s="61" t="s">
        <v>141</v>
      </c>
      <c r="D83" s="3" t="s">
        <v>142</v>
      </c>
      <c r="E83" s="3" t="s">
        <v>569</v>
      </c>
      <c r="F83" s="3" t="s">
        <v>568</v>
      </c>
      <c r="G83" s="3" t="s">
        <v>570</v>
      </c>
      <c r="H83" s="3" t="s">
        <v>571</v>
      </c>
      <c r="I83" s="3" t="s">
        <v>41</v>
      </c>
      <c r="J83" s="3" t="s">
        <v>42</v>
      </c>
      <c r="K83" s="3" t="s">
        <v>572</v>
      </c>
      <c r="L83" s="62" t="str">
        <f>"DFS 1-AX250-"&amp;C83</f>
        <v>DFS 1-AX250-C2H2</v>
      </c>
      <c r="M83" s="62" t="s">
        <v>565</v>
      </c>
      <c r="N83" s="93" t="s">
        <v>148</v>
      </c>
      <c r="O83" s="24" t="s">
        <v>566</v>
      </c>
      <c r="P83" s="63">
        <v>43549</v>
      </c>
      <c r="Q83" s="50">
        <v>43857</v>
      </c>
      <c r="R83" s="62" t="s">
        <v>15</v>
      </c>
      <c r="S83" s="63">
        <v>43549</v>
      </c>
      <c r="T83" s="53">
        <v>44306</v>
      </c>
      <c r="U83" s="93" t="s">
        <v>567</v>
      </c>
    </row>
    <row r="84" spans="1:21">
      <c r="A84" s="7">
        <v>450450666</v>
      </c>
      <c r="B84" s="61" t="s">
        <v>573</v>
      </c>
      <c r="C84" s="61" t="s">
        <v>141</v>
      </c>
      <c r="D84" s="3" t="s">
        <v>142</v>
      </c>
      <c r="E84" s="3" t="s">
        <v>61</v>
      </c>
      <c r="F84" s="3" t="s">
        <v>573</v>
      </c>
      <c r="G84" s="3" t="s">
        <v>574</v>
      </c>
      <c r="H84" s="3" t="s">
        <v>575</v>
      </c>
      <c r="I84" s="3" t="s">
        <v>41</v>
      </c>
      <c r="J84" s="3" t="s">
        <v>42</v>
      </c>
      <c r="K84" s="3" t="s">
        <v>576</v>
      </c>
      <c r="L84" s="62" t="str">
        <f>"DFS 1-AX250-"&amp;C84</f>
        <v>DFS 1-AX250-C2H2</v>
      </c>
      <c r="M84" s="62" t="s">
        <v>565</v>
      </c>
      <c r="N84" s="14" t="s">
        <v>577</v>
      </c>
      <c r="O84" s="24" t="s">
        <v>566</v>
      </c>
      <c r="P84" s="63">
        <v>43549</v>
      </c>
      <c r="Q84" s="50">
        <v>44138</v>
      </c>
      <c r="R84" s="62" t="s">
        <v>15</v>
      </c>
      <c r="S84" s="63">
        <v>43549</v>
      </c>
      <c r="T84" s="53">
        <v>44306</v>
      </c>
      <c r="U84" s="57" t="s">
        <v>578</v>
      </c>
    </row>
    <row r="85" spans="1:21">
      <c r="A85" s="7">
        <v>4507450677</v>
      </c>
      <c r="B85" s="61" t="s">
        <v>579</v>
      </c>
      <c r="C85" s="61" t="s">
        <v>59</v>
      </c>
      <c r="D85" s="3" t="s">
        <v>60</v>
      </c>
      <c r="E85" s="3" t="s">
        <v>61</v>
      </c>
      <c r="F85" s="15" t="s">
        <v>579</v>
      </c>
      <c r="G85" s="3" t="s">
        <v>580</v>
      </c>
      <c r="H85" s="3" t="s">
        <v>581</v>
      </c>
      <c r="I85" s="3" t="s">
        <v>41</v>
      </c>
      <c r="J85" s="3" t="s">
        <v>42</v>
      </c>
      <c r="K85" s="3" t="s">
        <v>582</v>
      </c>
      <c r="L85" s="62" t="str">
        <f>"DFS 1-AX250-"&amp;C85</f>
        <v>DFS 1-AX250-CH2F2</v>
      </c>
      <c r="M85" s="62" t="s">
        <v>174</v>
      </c>
      <c r="N85" s="93" t="s">
        <v>175</v>
      </c>
      <c r="O85" s="98" t="s">
        <v>175</v>
      </c>
      <c r="P85" s="63">
        <v>43497</v>
      </c>
      <c r="Q85" s="50">
        <v>43584</v>
      </c>
      <c r="R85" s="62" t="s">
        <v>15</v>
      </c>
      <c r="S85" s="63">
        <v>43497</v>
      </c>
      <c r="T85" s="53">
        <v>45120</v>
      </c>
      <c r="U85" s="62" t="s">
        <v>476</v>
      </c>
    </row>
    <row r="86" spans="1:21">
      <c r="A86" s="7">
        <v>4507450670</v>
      </c>
      <c r="B86" s="61" t="s">
        <v>583</v>
      </c>
      <c r="C86" s="61" t="s">
        <v>59</v>
      </c>
      <c r="D86" s="3" t="s">
        <v>60</v>
      </c>
      <c r="E86" s="3" t="s">
        <v>61</v>
      </c>
      <c r="F86" s="15" t="s">
        <v>583</v>
      </c>
      <c r="G86" s="3" t="s">
        <v>584</v>
      </c>
      <c r="H86" s="3" t="s">
        <v>585</v>
      </c>
      <c r="I86" s="3" t="s">
        <v>41</v>
      </c>
      <c r="J86" s="3" t="s">
        <v>42</v>
      </c>
      <c r="K86" s="3" t="s">
        <v>586</v>
      </c>
      <c r="L86" s="62" t="str">
        <f>"DFS 1-AX250-"&amp;C86</f>
        <v>DFS 1-AX250-CH2F2</v>
      </c>
      <c r="M86" s="62" t="s">
        <v>174</v>
      </c>
      <c r="N86" s="93" t="s">
        <v>175</v>
      </c>
      <c r="O86" s="98" t="s">
        <v>175</v>
      </c>
      <c r="P86" s="63">
        <v>43497</v>
      </c>
      <c r="Q86" s="50">
        <v>43584</v>
      </c>
      <c r="R86" s="62" t="s">
        <v>15</v>
      </c>
      <c r="S86" s="63">
        <v>43497</v>
      </c>
      <c r="T86" s="53">
        <v>45120</v>
      </c>
      <c r="U86" s="62" t="s">
        <v>476</v>
      </c>
    </row>
    <row r="87" spans="1:21">
      <c r="A87" s="7">
        <v>4507604001</v>
      </c>
      <c r="B87" s="61" t="s">
        <v>587</v>
      </c>
      <c r="C87" s="61" t="s">
        <v>134</v>
      </c>
      <c r="D87" s="3" t="s">
        <v>135</v>
      </c>
      <c r="E87" s="3" t="s">
        <v>106</v>
      </c>
      <c r="F87" s="3" t="s">
        <v>587</v>
      </c>
      <c r="G87" s="3" t="s">
        <v>588</v>
      </c>
      <c r="H87" s="3" t="s">
        <v>589</v>
      </c>
      <c r="I87" s="3" t="s">
        <v>41</v>
      </c>
      <c r="J87" s="3" t="s">
        <v>42</v>
      </c>
      <c r="K87" s="3" t="s">
        <v>590</v>
      </c>
      <c r="L87" s="62" t="s">
        <v>591</v>
      </c>
      <c r="M87" s="62" t="s">
        <v>174</v>
      </c>
      <c r="N87" s="98" t="s">
        <v>175</v>
      </c>
      <c r="O87" s="98" t="s">
        <v>175</v>
      </c>
      <c r="P87" s="63">
        <v>43582</v>
      </c>
      <c r="Q87" s="50">
        <v>43647</v>
      </c>
      <c r="R87" s="62" t="s">
        <v>15</v>
      </c>
      <c r="S87" s="63">
        <v>43582</v>
      </c>
      <c r="T87" s="53">
        <v>45176</v>
      </c>
      <c r="U87" s="62" t="s">
        <v>522</v>
      </c>
    </row>
    <row r="88" spans="1:21">
      <c r="A88" s="7">
        <v>4507773884</v>
      </c>
      <c r="B88" s="61" t="s">
        <v>592</v>
      </c>
      <c r="C88" s="61" t="s">
        <v>76</v>
      </c>
      <c r="D88" s="3" t="s">
        <v>77</v>
      </c>
      <c r="E88" s="3" t="s">
        <v>61</v>
      </c>
      <c r="F88" s="3" t="s">
        <v>592</v>
      </c>
      <c r="G88" s="3" t="s">
        <v>593</v>
      </c>
      <c r="H88" s="3" t="s">
        <v>594</v>
      </c>
      <c r="I88" s="3" t="s">
        <v>41</v>
      </c>
      <c r="J88" s="3" t="s">
        <v>42</v>
      </c>
      <c r="K88" s="3" t="s">
        <v>595</v>
      </c>
      <c r="L88" s="62" t="s">
        <v>560</v>
      </c>
      <c r="M88" s="62" t="s">
        <v>174</v>
      </c>
      <c r="N88" s="93" t="s">
        <v>175</v>
      </c>
      <c r="O88" s="98" t="s">
        <v>175</v>
      </c>
      <c r="P88" s="63">
        <v>43605</v>
      </c>
      <c r="Q88" s="50">
        <v>43647</v>
      </c>
      <c r="R88" s="62" t="s">
        <v>15</v>
      </c>
      <c r="S88" s="63">
        <v>43605</v>
      </c>
      <c r="T88" s="53">
        <v>43658</v>
      </c>
      <c r="U88" s="62" t="s">
        <v>476</v>
      </c>
    </row>
    <row r="89" spans="1:21">
      <c r="A89" s="7">
        <v>4507869388</v>
      </c>
      <c r="B89" s="61" t="s">
        <v>596</v>
      </c>
      <c r="C89" s="61" t="s">
        <v>120</v>
      </c>
      <c r="D89" s="3" t="s">
        <v>121</v>
      </c>
      <c r="E89" s="3" t="s">
        <v>61</v>
      </c>
      <c r="F89" s="3" t="s">
        <v>596</v>
      </c>
      <c r="G89" s="3" t="s">
        <v>597</v>
      </c>
      <c r="H89" s="3" t="s">
        <v>598</v>
      </c>
      <c r="I89" s="3" t="s">
        <v>41</v>
      </c>
      <c r="J89" s="3" t="s">
        <v>42</v>
      </c>
      <c r="K89" s="3" t="s">
        <v>599</v>
      </c>
      <c r="L89" s="62" t="str">
        <f>"DFS 1-AX250-"&amp;C89</f>
        <v>DFS 1-AX250-CH3F</v>
      </c>
      <c r="M89" s="62" t="s">
        <v>174</v>
      </c>
      <c r="N89" s="93" t="s">
        <v>175</v>
      </c>
      <c r="O89" s="98" t="s">
        <v>175</v>
      </c>
      <c r="P89" s="63">
        <v>43644</v>
      </c>
      <c r="Q89" s="50">
        <v>43752</v>
      </c>
      <c r="R89" s="62" t="s">
        <v>15</v>
      </c>
      <c r="S89" s="63">
        <v>43644</v>
      </c>
      <c r="T89" s="53">
        <v>45120</v>
      </c>
      <c r="U89" s="62" t="s">
        <v>476</v>
      </c>
    </row>
    <row r="90" spans="1:21">
      <c r="A90" s="7">
        <v>4507869346</v>
      </c>
      <c r="B90" s="61" t="s">
        <v>600</v>
      </c>
      <c r="C90" s="61" t="s">
        <v>120</v>
      </c>
      <c r="D90" s="3" t="s">
        <v>121</v>
      </c>
      <c r="E90" s="3" t="s">
        <v>61</v>
      </c>
      <c r="F90" s="3" t="s">
        <v>600</v>
      </c>
      <c r="G90" s="3" t="s">
        <v>601</v>
      </c>
      <c r="H90" s="3" t="s">
        <v>602</v>
      </c>
      <c r="I90" s="3" t="s">
        <v>41</v>
      </c>
      <c r="J90" s="3" t="s">
        <v>42</v>
      </c>
      <c r="K90" s="3" t="s">
        <v>603</v>
      </c>
      <c r="L90" s="62" t="str">
        <f>"DFS 1-AX250-"&amp;C90</f>
        <v>DFS 1-AX250-CH3F</v>
      </c>
      <c r="M90" s="62" t="s">
        <v>174</v>
      </c>
      <c r="N90" s="93" t="s">
        <v>175</v>
      </c>
      <c r="O90" s="98" t="s">
        <v>175</v>
      </c>
      <c r="P90" s="63">
        <v>43644</v>
      </c>
      <c r="Q90" s="50">
        <v>43752</v>
      </c>
      <c r="R90" s="62" t="s">
        <v>15</v>
      </c>
      <c r="S90" s="63">
        <v>43644</v>
      </c>
      <c r="T90" s="53">
        <v>45120</v>
      </c>
      <c r="U90" s="62" t="s">
        <v>476</v>
      </c>
    </row>
    <row r="91" spans="1:21">
      <c r="A91" s="35">
        <v>4507869335</v>
      </c>
      <c r="B91" s="92" t="s">
        <v>604</v>
      </c>
      <c r="C91" s="92" t="s">
        <v>605</v>
      </c>
      <c r="D91" s="15" t="s">
        <v>606</v>
      </c>
      <c r="E91" s="3" t="s">
        <v>61</v>
      </c>
      <c r="F91" s="15" t="s">
        <v>604</v>
      </c>
      <c r="G91" s="15" t="s">
        <v>607</v>
      </c>
      <c r="H91" s="15" t="s">
        <v>608</v>
      </c>
      <c r="I91" s="3" t="s">
        <v>41</v>
      </c>
      <c r="J91" s="3" t="s">
        <v>42</v>
      </c>
      <c r="K91" s="15" t="s">
        <v>609</v>
      </c>
      <c r="L91" s="93" t="str">
        <f>"DFS 1-AX250-"&amp;C91</f>
        <v>DFS 1-AX250-D2</v>
      </c>
      <c r="M91" s="93" t="s">
        <v>174</v>
      </c>
      <c r="N91" s="93" t="s">
        <v>175</v>
      </c>
      <c r="O91" s="98" t="s">
        <v>175</v>
      </c>
      <c r="P91" s="96">
        <v>43721</v>
      </c>
      <c r="Q91" s="50">
        <v>43759</v>
      </c>
      <c r="R91" s="62" t="s">
        <v>15</v>
      </c>
      <c r="S91" s="96">
        <v>43721</v>
      </c>
      <c r="T91" s="53">
        <v>45107</v>
      </c>
      <c r="U91" s="62" t="s">
        <v>476</v>
      </c>
    </row>
    <row r="92" spans="1:21">
      <c r="A92" s="35">
        <v>4507869426</v>
      </c>
      <c r="B92" s="92" t="s">
        <v>610</v>
      </c>
      <c r="C92" s="92" t="s">
        <v>611</v>
      </c>
      <c r="D92" s="15" t="s">
        <v>543</v>
      </c>
      <c r="E92" s="3" t="s">
        <v>61</v>
      </c>
      <c r="F92" s="15" t="s">
        <v>610</v>
      </c>
      <c r="G92" s="15" t="s">
        <v>612</v>
      </c>
      <c r="H92" s="15" t="s">
        <v>613</v>
      </c>
      <c r="I92" s="3" t="s">
        <v>41</v>
      </c>
      <c r="J92" s="3" t="s">
        <v>42</v>
      </c>
      <c r="K92" s="15" t="s">
        <v>614</v>
      </c>
      <c r="L92" s="93" t="str">
        <f>"DFS 1-AX250-"&amp;C92</f>
        <v>DFS 1-AX250-C3H6</v>
      </c>
      <c r="M92" s="93" t="s">
        <v>174</v>
      </c>
      <c r="N92" s="93" t="s">
        <v>175</v>
      </c>
      <c r="O92" s="98" t="s">
        <v>175</v>
      </c>
      <c r="P92" s="96">
        <v>43693</v>
      </c>
      <c r="Q92" s="50">
        <v>43752</v>
      </c>
      <c r="R92" s="62" t="s">
        <v>15</v>
      </c>
      <c r="S92" s="96">
        <v>43693</v>
      </c>
      <c r="T92" s="53">
        <v>45120</v>
      </c>
      <c r="U92" s="62" t="s">
        <v>476</v>
      </c>
    </row>
    <row r="93" spans="1:21">
      <c r="A93" s="35">
        <v>4507869399</v>
      </c>
      <c r="B93" s="92" t="s">
        <v>615</v>
      </c>
      <c r="C93" s="60" t="s">
        <v>616</v>
      </c>
      <c r="D93" s="15" t="s">
        <v>617</v>
      </c>
      <c r="E93" s="3" t="s">
        <v>106</v>
      </c>
      <c r="F93" s="15" t="s">
        <v>615</v>
      </c>
      <c r="G93" s="15" t="s">
        <v>618</v>
      </c>
      <c r="H93" s="15" t="s">
        <v>619</v>
      </c>
      <c r="I93" s="3" t="s">
        <v>41</v>
      </c>
      <c r="J93" s="3" t="s">
        <v>42</v>
      </c>
      <c r="K93" s="15" t="s">
        <v>620</v>
      </c>
      <c r="L93" s="93" t="str">
        <f>"DFS 1-AX250-"&amp;C93</f>
        <v>DFS 1-AX250-Hartes</v>
      </c>
      <c r="M93" s="93" t="s">
        <v>174</v>
      </c>
      <c r="N93" s="98" t="s">
        <v>175</v>
      </c>
      <c r="O93" s="98" t="s">
        <v>175</v>
      </c>
      <c r="P93" s="96">
        <v>43693</v>
      </c>
      <c r="Q93" s="50">
        <v>43753</v>
      </c>
      <c r="R93" s="62" t="s">
        <v>15</v>
      </c>
      <c r="S93" s="96">
        <v>43693</v>
      </c>
      <c r="T93" s="53">
        <v>45176</v>
      </c>
      <c r="U93" s="62" t="s">
        <v>522</v>
      </c>
    </row>
    <row r="94" spans="1:21">
      <c r="A94" s="7">
        <v>4508152110</v>
      </c>
      <c r="B94" s="61" t="s">
        <v>621</v>
      </c>
      <c r="C94" s="60" t="s">
        <v>168</v>
      </c>
      <c r="D94" s="3" t="s">
        <v>169</v>
      </c>
      <c r="E94" s="3" t="s">
        <v>106</v>
      </c>
      <c r="F94" s="3" t="s">
        <v>621</v>
      </c>
      <c r="G94" s="15" t="s">
        <v>622</v>
      </c>
      <c r="H94" s="15" t="s">
        <v>623</v>
      </c>
      <c r="I94" s="3" t="s">
        <v>41</v>
      </c>
      <c r="J94" s="3" t="s">
        <v>42</v>
      </c>
      <c r="K94" s="15" t="s">
        <v>624</v>
      </c>
      <c r="L94" s="93" t="str">
        <f>"DFS 2-AX250-"&amp;C94</f>
        <v>DFS 2-AX250-ClF3</v>
      </c>
      <c r="M94" s="62" t="s">
        <v>174</v>
      </c>
      <c r="N94" s="62" t="s">
        <v>550</v>
      </c>
      <c r="O94" s="97" t="s">
        <v>175</v>
      </c>
      <c r="P94" s="63">
        <v>43761</v>
      </c>
      <c r="Q94" s="50">
        <v>43861</v>
      </c>
      <c r="R94" s="62" t="s">
        <v>15</v>
      </c>
      <c r="S94" s="63">
        <v>43761</v>
      </c>
      <c r="T94" s="53">
        <v>43761</v>
      </c>
      <c r="U94" s="62" t="s">
        <v>176</v>
      </c>
    </row>
    <row r="95" spans="1:21">
      <c r="A95" s="7">
        <v>4508365252</v>
      </c>
      <c r="B95" s="61" t="s">
        <v>625</v>
      </c>
      <c r="C95" s="92" t="s">
        <v>611</v>
      </c>
      <c r="D95" s="15" t="s">
        <v>543</v>
      </c>
      <c r="E95" s="3" t="s">
        <v>61</v>
      </c>
      <c r="F95" s="61" t="s">
        <v>626</v>
      </c>
      <c r="G95" s="3" t="s">
        <v>627</v>
      </c>
      <c r="H95" s="3" t="s">
        <v>628</v>
      </c>
      <c r="I95" s="3" t="s">
        <v>41</v>
      </c>
      <c r="J95" s="3" t="s">
        <v>42</v>
      </c>
      <c r="K95" s="3" t="s">
        <v>629</v>
      </c>
      <c r="L95" s="62" t="str">
        <f>"DFS 1-AX250-"&amp;C95</f>
        <v>DFS 1-AX250-C3H6</v>
      </c>
      <c r="M95" s="93" t="s">
        <v>174</v>
      </c>
      <c r="N95" s="93" t="s">
        <v>175</v>
      </c>
      <c r="O95" s="98" t="s">
        <v>175</v>
      </c>
      <c r="P95" s="63">
        <v>43833</v>
      </c>
      <c r="Q95" s="50">
        <v>43943</v>
      </c>
      <c r="R95" s="62" t="s">
        <v>15</v>
      </c>
      <c r="S95" s="63">
        <v>43833</v>
      </c>
      <c r="T95" s="53">
        <v>45100</v>
      </c>
      <c r="U95" s="98" t="s">
        <v>630</v>
      </c>
    </row>
    <row r="96" spans="1:21">
      <c r="A96" s="7">
        <v>4508365273</v>
      </c>
      <c r="B96" s="61" t="s">
        <v>631</v>
      </c>
      <c r="C96" s="92" t="s">
        <v>632</v>
      </c>
      <c r="D96" s="3" t="s">
        <v>633</v>
      </c>
      <c r="E96" s="3" t="s">
        <v>61</v>
      </c>
      <c r="F96" s="3" t="s">
        <v>634</v>
      </c>
      <c r="G96" s="3" t="s">
        <v>635</v>
      </c>
      <c r="H96" s="3" t="s">
        <v>636</v>
      </c>
      <c r="I96" s="3" t="s">
        <v>41</v>
      </c>
      <c r="J96" s="3" t="s">
        <v>42</v>
      </c>
      <c r="K96" s="15" t="s">
        <v>637</v>
      </c>
      <c r="L96" s="62" t="str">
        <f>"DFS 1-AX250-"&amp;C96</f>
        <v>DFS 1-AX250-C2H6</v>
      </c>
      <c r="M96" s="62" t="s">
        <v>174</v>
      </c>
      <c r="N96" s="93" t="s">
        <v>175</v>
      </c>
      <c r="O96" s="98" t="s">
        <v>175</v>
      </c>
      <c r="P96" s="63">
        <v>43844</v>
      </c>
      <c r="Q96" s="50">
        <v>43943</v>
      </c>
      <c r="R96" s="62" t="s">
        <v>15</v>
      </c>
      <c r="S96" s="63">
        <v>43844</v>
      </c>
      <c r="T96" s="53">
        <v>45107</v>
      </c>
      <c r="U96" s="62" t="s">
        <v>476</v>
      </c>
    </row>
    <row r="97" spans="1:21">
      <c r="A97" s="7">
        <v>4508543613</v>
      </c>
      <c r="B97" s="61" t="s">
        <v>638</v>
      </c>
      <c r="C97" s="61" t="s">
        <v>639</v>
      </c>
      <c r="D97" s="3" t="s">
        <v>640</v>
      </c>
      <c r="E97" s="3" t="s">
        <v>61</v>
      </c>
      <c r="F97" s="3" t="s">
        <v>641</v>
      </c>
      <c r="G97" s="3" t="s">
        <v>642</v>
      </c>
      <c r="H97" s="3" t="s">
        <v>643</v>
      </c>
      <c r="I97" s="3" t="s">
        <v>41</v>
      </c>
      <c r="J97" s="3" t="s">
        <v>42</v>
      </c>
      <c r="K97" s="15" t="s">
        <v>644</v>
      </c>
      <c r="L97" s="62" t="str">
        <f>"DFS 1-AX250-"&amp;C97</f>
        <v>DFS 1-AX250-GeH4 10%/H2</v>
      </c>
      <c r="M97" s="62" t="s">
        <v>174</v>
      </c>
      <c r="N97" s="93" t="s">
        <v>260</v>
      </c>
      <c r="O97" s="24" t="s">
        <v>175</v>
      </c>
      <c r="P97" s="63">
        <v>43941</v>
      </c>
      <c r="Q97" s="50">
        <v>44060</v>
      </c>
      <c r="R97" s="62" t="s">
        <v>15</v>
      </c>
      <c r="S97" s="63">
        <v>43941</v>
      </c>
      <c r="T97" s="53">
        <v>44000</v>
      </c>
      <c r="U97" s="98" t="s">
        <v>645</v>
      </c>
    </row>
    <row r="98" spans="1:21">
      <c r="A98" s="7">
        <v>4508543615</v>
      </c>
      <c r="B98" s="61" t="s">
        <v>646</v>
      </c>
      <c r="C98" s="60" t="s">
        <v>647</v>
      </c>
      <c r="D98" s="3" t="s">
        <v>648</v>
      </c>
      <c r="E98" s="3" t="s">
        <v>61</v>
      </c>
      <c r="F98" s="3" t="s">
        <v>649</v>
      </c>
      <c r="G98" s="3" t="s">
        <v>650</v>
      </c>
      <c r="H98" s="3" t="s">
        <v>651</v>
      </c>
      <c r="I98" s="3" t="s">
        <v>41</v>
      </c>
      <c r="J98" s="3" t="s">
        <v>42</v>
      </c>
      <c r="K98" s="15" t="s">
        <v>652</v>
      </c>
      <c r="L98" s="62" t="str">
        <f>"DFS 1-AX250-"&amp;C98</f>
        <v>DFS 1-AX250-PH3 30%/H2</v>
      </c>
      <c r="M98" s="62" t="s">
        <v>174</v>
      </c>
      <c r="N98" s="93" t="s">
        <v>175</v>
      </c>
      <c r="O98" s="93" t="s">
        <v>175</v>
      </c>
      <c r="P98" s="63">
        <v>43941</v>
      </c>
      <c r="Q98" s="50">
        <v>44057</v>
      </c>
      <c r="R98" s="62" t="s">
        <v>15</v>
      </c>
      <c r="S98" s="63">
        <v>43941</v>
      </c>
      <c r="T98" s="53">
        <v>45148</v>
      </c>
      <c r="U98" s="62" t="s">
        <v>491</v>
      </c>
    </row>
    <row r="99" spans="1:21">
      <c r="A99" s="7">
        <v>4508543474</v>
      </c>
      <c r="B99" s="61" t="s">
        <v>653</v>
      </c>
      <c r="C99" s="61" t="s">
        <v>199</v>
      </c>
      <c r="D99" s="3" t="s">
        <v>200</v>
      </c>
      <c r="E99" s="3" t="s">
        <v>61</v>
      </c>
      <c r="F99" s="3" t="s">
        <v>654</v>
      </c>
      <c r="G99" s="3" t="s">
        <v>655</v>
      </c>
      <c r="H99" s="3" t="s">
        <v>656</v>
      </c>
      <c r="I99" s="3" t="s">
        <v>41</v>
      </c>
      <c r="J99" s="3" t="s">
        <v>42</v>
      </c>
      <c r="K99" s="15" t="s">
        <v>657</v>
      </c>
      <c r="L99" s="62" t="str">
        <f>"DFS 1-AX250-"&amp;C99</f>
        <v>DFS 1-AX250-DCS</v>
      </c>
      <c r="M99" s="62" t="s">
        <v>174</v>
      </c>
      <c r="N99" s="93" t="s">
        <v>175</v>
      </c>
      <c r="O99" s="97" t="s">
        <v>175</v>
      </c>
      <c r="P99" s="63">
        <v>43952</v>
      </c>
      <c r="Q99" s="50">
        <v>44060</v>
      </c>
      <c r="R99" s="62" t="s">
        <v>15</v>
      </c>
      <c r="S99" s="63">
        <v>43952</v>
      </c>
      <c r="T99" s="53">
        <v>45148</v>
      </c>
      <c r="U99" s="62" t="s">
        <v>658</v>
      </c>
    </row>
    <row r="100" spans="1:21">
      <c r="A100" s="7">
        <v>4508541769</v>
      </c>
      <c r="B100" s="61" t="s">
        <v>659</v>
      </c>
      <c r="C100" s="61" t="s">
        <v>59</v>
      </c>
      <c r="D100" s="3" t="s">
        <v>60</v>
      </c>
      <c r="E100" s="3" t="s">
        <v>61</v>
      </c>
      <c r="F100" s="3" t="s">
        <v>660</v>
      </c>
      <c r="G100" s="3" t="s">
        <v>661</v>
      </c>
      <c r="H100" s="3" t="s">
        <v>662</v>
      </c>
      <c r="I100" s="3" t="s">
        <v>41</v>
      </c>
      <c r="J100" s="3" t="s">
        <v>42</v>
      </c>
      <c r="K100" s="3" t="s">
        <v>663</v>
      </c>
      <c r="L100" s="62" t="str">
        <f>"DFS 1-AX250-"&amp;C100</f>
        <v>DFS 1-AX250-CH2F2</v>
      </c>
      <c r="M100" s="62" t="s">
        <v>174</v>
      </c>
      <c r="N100" s="93" t="s">
        <v>175</v>
      </c>
      <c r="O100" s="98" t="s">
        <v>175</v>
      </c>
      <c r="P100" s="63">
        <v>43994</v>
      </c>
      <c r="Q100" s="50">
        <v>44026</v>
      </c>
      <c r="R100" s="62" t="s">
        <v>15</v>
      </c>
      <c r="S100" s="63">
        <v>43994</v>
      </c>
      <c r="T100" s="53">
        <v>45107</v>
      </c>
      <c r="U100" s="62" t="s">
        <v>476</v>
      </c>
    </row>
    <row r="101" spans="1:21">
      <c r="A101" s="7">
        <v>4508543652</v>
      </c>
      <c r="B101" s="61" t="s">
        <v>664</v>
      </c>
      <c r="C101" s="61" t="s">
        <v>665</v>
      </c>
      <c r="D101" s="3" t="s">
        <v>517</v>
      </c>
      <c r="E101" s="3" t="s">
        <v>106</v>
      </c>
      <c r="F101" s="3" t="s">
        <v>666</v>
      </c>
      <c r="G101" s="3" t="s">
        <v>667</v>
      </c>
      <c r="H101" s="3" t="s">
        <v>668</v>
      </c>
      <c r="I101" s="3" t="s">
        <v>41</v>
      </c>
      <c r="J101" s="3" t="s">
        <v>42</v>
      </c>
      <c r="K101" s="3" t="s">
        <v>669</v>
      </c>
      <c r="L101" s="62" t="str">
        <f>"DFS 1-AX250-"&amp;C101</f>
        <v>DFS 1-AX250-HCl</v>
      </c>
      <c r="M101" s="62" t="s">
        <v>174</v>
      </c>
      <c r="N101" s="98" t="s">
        <v>175</v>
      </c>
      <c r="O101" s="98" t="s">
        <v>175</v>
      </c>
      <c r="P101" s="63">
        <v>43996</v>
      </c>
      <c r="Q101" s="50">
        <v>44061</v>
      </c>
      <c r="R101" s="62" t="s">
        <v>15</v>
      </c>
      <c r="S101" s="63">
        <v>43996</v>
      </c>
      <c r="T101" s="53">
        <v>45184</v>
      </c>
      <c r="U101" s="62" t="s">
        <v>670</v>
      </c>
    </row>
    <row r="102" spans="1:21">
      <c r="A102" s="7">
        <v>4508627319</v>
      </c>
      <c r="B102" s="61" t="s">
        <v>671</v>
      </c>
      <c r="C102" s="60" t="s">
        <v>672</v>
      </c>
      <c r="D102" s="3" t="s">
        <v>105</v>
      </c>
      <c r="E102" s="3" t="s">
        <v>106</v>
      </c>
      <c r="F102" s="3" t="s">
        <v>673</v>
      </c>
      <c r="G102" s="3" t="s">
        <v>674</v>
      </c>
      <c r="H102" s="3" t="s">
        <v>675</v>
      </c>
      <c r="I102" s="3" t="s">
        <v>41</v>
      </c>
      <c r="J102" s="3" t="s">
        <v>42</v>
      </c>
      <c r="K102" s="3" t="s">
        <v>676</v>
      </c>
      <c r="L102" s="62" t="str">
        <f>"DFS 1-AX250-"&amp;C102</f>
        <v>DFS 1-AX250-Cl2</v>
      </c>
      <c r="M102" s="62" t="s">
        <v>174</v>
      </c>
      <c r="N102" s="98" t="s">
        <v>175</v>
      </c>
      <c r="O102" s="98" t="s">
        <v>175</v>
      </c>
      <c r="P102" s="63">
        <v>44008</v>
      </c>
      <c r="Q102" s="50">
        <v>44239</v>
      </c>
      <c r="R102" s="62" t="s">
        <v>15</v>
      </c>
      <c r="S102" s="63">
        <v>44008</v>
      </c>
      <c r="T102" s="53">
        <v>45176</v>
      </c>
      <c r="U102" s="62" t="s">
        <v>522</v>
      </c>
    </row>
    <row r="103" spans="1:21">
      <c r="A103" s="7">
        <v>4508627293</v>
      </c>
      <c r="B103" s="61" t="s">
        <v>677</v>
      </c>
      <c r="C103" s="92" t="s">
        <v>35</v>
      </c>
      <c r="D103" s="3" t="s">
        <v>36</v>
      </c>
      <c r="E103" s="3" t="s">
        <v>61</v>
      </c>
      <c r="F103" s="3" t="s">
        <v>678</v>
      </c>
      <c r="G103" s="3" t="s">
        <v>679</v>
      </c>
      <c r="H103" s="3" t="s">
        <v>680</v>
      </c>
      <c r="I103" s="3" t="s">
        <v>41</v>
      </c>
      <c r="J103" s="3" t="s">
        <v>42</v>
      </c>
      <c r="K103" s="3" t="s">
        <v>681</v>
      </c>
      <c r="L103" s="62" t="str">
        <f>"DFS 1-AX250-"&amp;C103</f>
        <v>DFS 1-AX250-CH4</v>
      </c>
      <c r="M103" s="62" t="s">
        <v>174</v>
      </c>
      <c r="N103" s="93" t="s">
        <v>175</v>
      </c>
      <c r="O103" s="93" t="s">
        <v>175</v>
      </c>
      <c r="P103" s="63">
        <v>44008</v>
      </c>
      <c r="Q103" s="50">
        <v>44056</v>
      </c>
      <c r="R103" s="62" t="s">
        <v>15</v>
      </c>
      <c r="S103" s="63">
        <v>44008</v>
      </c>
      <c r="T103" s="53">
        <v>45148</v>
      </c>
      <c r="U103" s="62" t="s">
        <v>491</v>
      </c>
    </row>
    <row r="104" spans="1:21">
      <c r="A104" s="7">
        <v>4508627378</v>
      </c>
      <c r="B104" s="61" t="s">
        <v>682</v>
      </c>
      <c r="C104" s="61" t="s">
        <v>665</v>
      </c>
      <c r="D104" s="3" t="s">
        <v>517</v>
      </c>
      <c r="E104" s="3" t="s">
        <v>106</v>
      </c>
      <c r="F104" s="3" t="s">
        <v>683</v>
      </c>
      <c r="G104" s="3" t="s">
        <v>684</v>
      </c>
      <c r="H104" s="3" t="s">
        <v>685</v>
      </c>
      <c r="I104" s="3" t="s">
        <v>41</v>
      </c>
      <c r="J104" s="3" t="s">
        <v>42</v>
      </c>
      <c r="K104" s="3" t="s">
        <v>686</v>
      </c>
      <c r="L104" s="62" t="str">
        <f>"DFS 1-AX250-"&amp;C104</f>
        <v>DFS 1-AX250-HCl</v>
      </c>
      <c r="M104" s="62" t="s">
        <v>174</v>
      </c>
      <c r="N104" s="93" t="s">
        <v>260</v>
      </c>
      <c r="O104" s="97" t="s">
        <v>175</v>
      </c>
      <c r="P104" s="63">
        <v>44008</v>
      </c>
      <c r="Q104" s="50">
        <v>44091</v>
      </c>
      <c r="R104" s="62" t="s">
        <v>15</v>
      </c>
      <c r="S104" s="63">
        <v>44008</v>
      </c>
      <c r="T104" s="53">
        <v>44007</v>
      </c>
      <c r="U104" s="62" t="s">
        <v>176</v>
      </c>
    </row>
    <row r="105" spans="1:21">
      <c r="A105" s="7">
        <v>4508627350</v>
      </c>
      <c r="B105" s="61" t="s">
        <v>687</v>
      </c>
      <c r="C105" s="92" t="s">
        <v>183</v>
      </c>
      <c r="D105" s="3" t="s">
        <v>184</v>
      </c>
      <c r="E105" s="3" t="s">
        <v>226</v>
      </c>
      <c r="F105" s="3" t="s">
        <v>688</v>
      </c>
      <c r="G105" s="3" t="s">
        <v>689</v>
      </c>
      <c r="H105" s="3" t="s">
        <v>690</v>
      </c>
      <c r="I105" s="3" t="s">
        <v>41</v>
      </c>
      <c r="J105" s="3" t="s">
        <v>42</v>
      </c>
      <c r="K105" s="3" t="s">
        <v>691</v>
      </c>
      <c r="L105" s="62" t="str">
        <f>"DFS 1-AX250-"&amp;C105</f>
        <v>DFS 1-AX250-HF</v>
      </c>
      <c r="M105" s="62" t="s">
        <v>174</v>
      </c>
      <c r="N105" s="93" t="s">
        <v>260</v>
      </c>
      <c r="O105" s="24" t="s">
        <v>175</v>
      </c>
      <c r="P105" s="63">
        <v>44019</v>
      </c>
      <c r="Q105" s="50">
        <v>44102</v>
      </c>
      <c r="R105" s="62" t="s">
        <v>15</v>
      </c>
      <c r="S105" s="63">
        <v>44019</v>
      </c>
      <c r="T105" s="53">
        <v>44033</v>
      </c>
      <c r="U105" s="62" t="s">
        <v>455</v>
      </c>
    </row>
    <row r="106" spans="1:21">
      <c r="A106" s="7">
        <v>4508627420</v>
      </c>
      <c r="B106" s="61" t="s">
        <v>692</v>
      </c>
      <c r="C106" s="92" t="s">
        <v>183</v>
      </c>
      <c r="D106" s="3" t="s">
        <v>184</v>
      </c>
      <c r="E106" s="3" t="s">
        <v>143</v>
      </c>
      <c r="F106" s="112" t="s">
        <v>693</v>
      </c>
      <c r="G106" s="3" t="s">
        <v>694</v>
      </c>
      <c r="H106" s="3" t="s">
        <v>695</v>
      </c>
      <c r="I106" s="3" t="s">
        <v>41</v>
      </c>
      <c r="J106" s="3" t="s">
        <v>42</v>
      </c>
      <c r="K106" s="105" t="s">
        <v>696</v>
      </c>
      <c r="L106" s="62" t="str">
        <f>"DFS 2-AX250-"&amp;C106&amp;"-HEAT"</f>
        <v>DFS 2-AX250-HF-HEAT</v>
      </c>
      <c r="M106" s="62" t="s">
        <v>174</v>
      </c>
      <c r="N106" s="93" t="s">
        <v>697</v>
      </c>
      <c r="O106" s="97" t="s">
        <v>261</v>
      </c>
      <c r="P106" s="63">
        <v>44026</v>
      </c>
      <c r="Q106" s="50">
        <v>44434</v>
      </c>
      <c r="R106" s="62" t="s">
        <v>15</v>
      </c>
      <c r="S106" s="63">
        <v>44026</v>
      </c>
      <c r="T106" s="53">
        <v>44060</v>
      </c>
      <c r="U106" s="62" t="s">
        <v>698</v>
      </c>
    </row>
    <row r="107" spans="1:21">
      <c r="A107" s="7">
        <v>4508627415</v>
      </c>
      <c r="B107" s="61" t="s">
        <v>699</v>
      </c>
      <c r="C107" s="61" t="s">
        <v>84</v>
      </c>
      <c r="D107" s="3" t="s">
        <v>85</v>
      </c>
      <c r="E107" s="3" t="s">
        <v>61</v>
      </c>
      <c r="F107" s="3" t="s">
        <v>700</v>
      </c>
      <c r="G107" s="3" t="s">
        <v>701</v>
      </c>
      <c r="H107" s="3" t="s">
        <v>702</v>
      </c>
      <c r="I107" s="3" t="s">
        <v>41</v>
      </c>
      <c r="J107" s="3" t="s">
        <v>42</v>
      </c>
      <c r="K107" s="3" t="s">
        <v>703</v>
      </c>
      <c r="L107" s="62" t="str">
        <f>"DFS 1-AX250-"&amp;C107</f>
        <v>DFS 1-AX250-SiH4</v>
      </c>
      <c r="M107" s="62" t="s">
        <v>174</v>
      </c>
      <c r="N107" s="93" t="s">
        <v>175</v>
      </c>
      <c r="O107" s="98" t="s">
        <v>175</v>
      </c>
      <c r="P107" s="63">
        <v>44033</v>
      </c>
      <c r="Q107" s="50">
        <v>44109</v>
      </c>
      <c r="R107" s="62" t="s">
        <v>15</v>
      </c>
      <c r="S107" s="63">
        <v>44033</v>
      </c>
      <c r="T107" s="53">
        <v>45148</v>
      </c>
      <c r="U107" s="62" t="s">
        <v>704</v>
      </c>
    </row>
    <row r="108" spans="1:21">
      <c r="A108" s="7">
        <v>4508630536</v>
      </c>
      <c r="B108" s="61" t="s">
        <v>705</v>
      </c>
      <c r="C108" s="61" t="s">
        <v>141</v>
      </c>
      <c r="D108" s="3" t="s">
        <v>142</v>
      </c>
      <c r="E108" s="3" t="s">
        <v>61</v>
      </c>
      <c r="F108" s="3" t="s">
        <v>706</v>
      </c>
      <c r="G108" s="3" t="s">
        <v>707</v>
      </c>
      <c r="H108" s="3" t="s">
        <v>708</v>
      </c>
      <c r="I108" s="3" t="s">
        <v>41</v>
      </c>
      <c r="J108" s="3" t="s">
        <v>42</v>
      </c>
      <c r="K108" s="3" t="s">
        <v>709</v>
      </c>
      <c r="L108" s="62" t="str">
        <f>"DFS 1-AX250-"&amp;C108</f>
        <v>DFS 1-AX250-C2H2</v>
      </c>
      <c r="M108" s="62" t="s">
        <v>565</v>
      </c>
      <c r="N108" s="14" t="s">
        <v>577</v>
      </c>
      <c r="O108" s="24" t="s">
        <v>577</v>
      </c>
      <c r="P108" s="63">
        <v>44040</v>
      </c>
      <c r="Q108" s="50">
        <v>44180</v>
      </c>
      <c r="R108" s="62" t="s">
        <v>15</v>
      </c>
      <c r="S108" s="64">
        <v>44099</v>
      </c>
      <c r="T108" s="53">
        <v>44306</v>
      </c>
      <c r="U108" s="57" t="s">
        <v>578</v>
      </c>
    </row>
    <row r="109" spans="1:21">
      <c r="A109" s="7">
        <v>4508630571</v>
      </c>
      <c r="B109" s="61" t="s">
        <v>710</v>
      </c>
      <c r="C109" s="61" t="s">
        <v>141</v>
      </c>
      <c r="D109" s="3" t="s">
        <v>142</v>
      </c>
      <c r="E109" s="3" t="s">
        <v>61</v>
      </c>
      <c r="F109" s="3" t="s">
        <v>711</v>
      </c>
      <c r="G109" s="3" t="s">
        <v>712</v>
      </c>
      <c r="H109" s="3" t="s">
        <v>713</v>
      </c>
      <c r="I109" s="3" t="s">
        <v>41</v>
      </c>
      <c r="J109" s="3" t="s">
        <v>42</v>
      </c>
      <c r="K109" s="3" t="s">
        <v>714</v>
      </c>
      <c r="L109" s="62" t="str">
        <f>"DFS 1-AX250-"&amp;C109</f>
        <v>DFS 1-AX250-C2H2</v>
      </c>
      <c r="M109" s="62" t="s">
        <v>565</v>
      </c>
      <c r="N109" s="14" t="s">
        <v>577</v>
      </c>
      <c r="O109" s="24" t="s">
        <v>577</v>
      </c>
      <c r="P109" s="63">
        <v>44048</v>
      </c>
      <c r="Q109" s="50">
        <v>44294</v>
      </c>
      <c r="R109" s="62" t="s">
        <v>15</v>
      </c>
      <c r="S109" s="64">
        <v>44099</v>
      </c>
      <c r="T109" s="53">
        <v>44294</v>
      </c>
      <c r="U109" s="57" t="s">
        <v>578</v>
      </c>
    </row>
    <row r="110" spans="1:21">
      <c r="A110" s="7">
        <v>4508630555</v>
      </c>
      <c r="B110" s="61" t="s">
        <v>715</v>
      </c>
      <c r="C110" s="61" t="s">
        <v>141</v>
      </c>
      <c r="D110" s="3" t="s">
        <v>142</v>
      </c>
      <c r="E110" s="3" t="s">
        <v>61</v>
      </c>
      <c r="F110" s="3" t="s">
        <v>716</v>
      </c>
      <c r="G110" s="3" t="s">
        <v>717</v>
      </c>
      <c r="H110" s="3" t="s">
        <v>718</v>
      </c>
      <c r="I110" s="3" t="s">
        <v>41</v>
      </c>
      <c r="J110" s="3" t="s">
        <v>42</v>
      </c>
      <c r="K110" s="3" t="s">
        <v>719</v>
      </c>
      <c r="L110" s="62" t="str">
        <f>"DFS 1-AX250-"&amp;C110</f>
        <v>DFS 1-AX250-C2H2</v>
      </c>
      <c r="M110" s="62" t="s">
        <v>565</v>
      </c>
      <c r="N110" s="14" t="s">
        <v>577</v>
      </c>
      <c r="O110" s="24" t="s">
        <v>577</v>
      </c>
      <c r="P110" s="63">
        <v>44048</v>
      </c>
      <c r="Q110" s="50">
        <v>44294</v>
      </c>
      <c r="R110" s="62" t="s">
        <v>15</v>
      </c>
      <c r="S110" s="64">
        <v>44099</v>
      </c>
      <c r="T110" s="53">
        <v>44294</v>
      </c>
      <c r="U110" s="57" t="s">
        <v>578</v>
      </c>
    </row>
    <row r="111" spans="1:21">
      <c r="A111" s="7">
        <v>4508666731</v>
      </c>
      <c r="B111" s="61" t="s">
        <v>720</v>
      </c>
      <c r="C111" s="61" t="s">
        <v>48</v>
      </c>
      <c r="D111" s="3" t="s">
        <v>49</v>
      </c>
      <c r="E111" s="3" t="s">
        <v>50</v>
      </c>
      <c r="F111" s="3" t="s">
        <v>721</v>
      </c>
      <c r="G111" s="3" t="s">
        <v>722</v>
      </c>
      <c r="H111" s="3" t="s">
        <v>723</v>
      </c>
      <c r="I111" s="3" t="s">
        <v>41</v>
      </c>
      <c r="J111" s="3" t="s">
        <v>42</v>
      </c>
      <c r="K111" s="3" t="s">
        <v>721</v>
      </c>
      <c r="L111" s="62" t="str">
        <f>"DFS 2-AX250-"&amp;C111</f>
        <v>DFS 2-AX250-TSA</v>
      </c>
      <c r="M111" s="62" t="s">
        <v>174</v>
      </c>
      <c r="N111" s="93" t="s">
        <v>260</v>
      </c>
      <c r="O111" s="97" t="s">
        <v>175</v>
      </c>
      <c r="P111" s="63">
        <v>44048</v>
      </c>
      <c r="Q111" s="50">
        <v>44103</v>
      </c>
      <c r="R111" s="62" t="s">
        <v>15</v>
      </c>
      <c r="S111" s="64">
        <v>44053</v>
      </c>
      <c r="T111" s="53">
        <v>44053</v>
      </c>
      <c r="U111" s="62" t="s">
        <v>455</v>
      </c>
    </row>
    <row r="112" spans="1:21">
      <c r="A112" s="7">
        <v>4509261156</v>
      </c>
      <c r="B112" s="61" t="s">
        <v>724</v>
      </c>
      <c r="C112" s="60" t="s">
        <v>168</v>
      </c>
      <c r="D112" s="3" t="s">
        <v>169</v>
      </c>
      <c r="E112" s="3" t="s">
        <v>106</v>
      </c>
      <c r="F112" s="3" t="s">
        <v>724</v>
      </c>
      <c r="G112" s="3" t="s">
        <v>725</v>
      </c>
      <c r="H112" s="3" t="s">
        <v>726</v>
      </c>
      <c r="I112" s="3" t="s">
        <v>41</v>
      </c>
      <c r="J112" s="3" t="s">
        <v>42</v>
      </c>
      <c r="K112" s="3" t="s">
        <v>727</v>
      </c>
      <c r="L112" s="62" t="str">
        <f>"DFS 2-AX250-"&amp;C112</f>
        <v>DFS 2-AX250-ClF3</v>
      </c>
      <c r="M112" s="62" t="s">
        <v>174</v>
      </c>
      <c r="N112" s="93" t="s">
        <v>148</v>
      </c>
      <c r="O112" s="97" t="s">
        <v>175</v>
      </c>
      <c r="P112" s="63">
        <v>44149</v>
      </c>
      <c r="Q112" s="50">
        <v>44260</v>
      </c>
      <c r="R112" s="62" t="s">
        <v>15</v>
      </c>
      <c r="S112" s="64">
        <v>44120</v>
      </c>
      <c r="T112" s="53">
        <v>44260</v>
      </c>
      <c r="U112" s="62" t="s">
        <v>176</v>
      </c>
    </row>
    <row r="113" spans="1:21">
      <c r="A113" s="7">
        <v>4509261142</v>
      </c>
      <c r="B113" s="61" t="s">
        <v>728</v>
      </c>
      <c r="C113" s="61" t="s">
        <v>529</v>
      </c>
      <c r="D113" s="3" t="s">
        <v>530</v>
      </c>
      <c r="E113" s="3" t="s">
        <v>61</v>
      </c>
      <c r="F113" s="3" t="s">
        <v>728</v>
      </c>
      <c r="G113" s="3" t="s">
        <v>729</v>
      </c>
      <c r="H113" s="3" t="s">
        <v>730</v>
      </c>
      <c r="I113" s="3" t="s">
        <v>41</v>
      </c>
      <c r="J113" s="3" t="s">
        <v>42</v>
      </c>
      <c r="K113" s="3" t="s">
        <v>731</v>
      </c>
      <c r="L113" s="62" t="str">
        <f>"DFS 1-AX250-"&amp;C113</f>
        <v>DFS 1-AX250-PH3 .5%/N2</v>
      </c>
      <c r="M113" s="93" t="s">
        <v>174</v>
      </c>
      <c r="N113" s="93" t="s">
        <v>175</v>
      </c>
      <c r="O113" s="98" t="s">
        <v>175</v>
      </c>
      <c r="P113" s="63">
        <v>44149</v>
      </c>
      <c r="Q113" s="50">
        <v>44221</v>
      </c>
      <c r="R113" s="62" t="s">
        <v>15</v>
      </c>
      <c r="S113" s="64">
        <v>44127</v>
      </c>
      <c r="T113" s="53">
        <v>44124</v>
      </c>
      <c r="U113" s="82" t="s">
        <v>476</v>
      </c>
    </row>
    <row r="114" spans="1:21">
      <c r="A114" s="7">
        <v>4509245324</v>
      </c>
      <c r="B114" s="61" t="s">
        <v>732</v>
      </c>
      <c r="C114" s="61" t="s">
        <v>413</v>
      </c>
      <c r="D114" s="3" t="s">
        <v>414</v>
      </c>
      <c r="E114" s="3" t="s">
        <v>61</v>
      </c>
      <c r="F114" s="3" t="s">
        <v>732</v>
      </c>
      <c r="G114" s="3" t="s">
        <v>733</v>
      </c>
      <c r="H114" s="3" t="s">
        <v>734</v>
      </c>
      <c r="I114" s="3" t="s">
        <v>41</v>
      </c>
      <c r="J114" s="3" t="s">
        <v>42</v>
      </c>
      <c r="K114" s="3" t="s">
        <v>735</v>
      </c>
      <c r="L114" s="62" t="str">
        <f>"DFS 1-AX250-"&amp;C114</f>
        <v>DFS 1-AX250-Garnet</v>
      </c>
      <c r="M114" s="62" t="s">
        <v>174</v>
      </c>
      <c r="N114" s="93" t="s">
        <v>175</v>
      </c>
      <c r="O114" s="93" t="s">
        <v>175</v>
      </c>
      <c r="P114" s="63">
        <v>44159</v>
      </c>
      <c r="Q114" s="50">
        <v>44181</v>
      </c>
      <c r="R114" s="62" t="s">
        <v>15</v>
      </c>
      <c r="S114" s="64">
        <v>44148</v>
      </c>
      <c r="T114" s="53">
        <v>45148</v>
      </c>
      <c r="U114" s="62" t="s">
        <v>491</v>
      </c>
    </row>
    <row r="115" spans="1:21">
      <c r="A115" s="7">
        <v>4509244545</v>
      </c>
      <c r="B115" s="61" t="s">
        <v>736</v>
      </c>
      <c r="C115" s="95" t="s">
        <v>199</v>
      </c>
      <c r="D115" s="3" t="s">
        <v>200</v>
      </c>
      <c r="E115" s="3" t="s">
        <v>61</v>
      </c>
      <c r="F115" s="3" t="s">
        <v>736</v>
      </c>
      <c r="G115" s="3" t="s">
        <v>737</v>
      </c>
      <c r="H115" s="3" t="s">
        <v>738</v>
      </c>
      <c r="I115" s="3" t="s">
        <v>41</v>
      </c>
      <c r="J115" s="3" t="s">
        <v>42</v>
      </c>
      <c r="K115" s="3" t="s">
        <v>739</v>
      </c>
      <c r="L115" s="62" t="str">
        <f>"DFS 1-AX250-"&amp;C115</f>
        <v>DFS 1-AX250-DCS</v>
      </c>
      <c r="M115" s="62" t="s">
        <v>174</v>
      </c>
      <c r="N115" s="93" t="s">
        <v>175</v>
      </c>
      <c r="O115" s="98" t="s">
        <v>175</v>
      </c>
      <c r="P115" s="63">
        <v>44159</v>
      </c>
      <c r="Q115" s="50">
        <v>44249</v>
      </c>
      <c r="R115" s="62" t="s">
        <v>15</v>
      </c>
      <c r="S115" s="64">
        <v>44148</v>
      </c>
      <c r="T115" s="53">
        <v>45100</v>
      </c>
      <c r="U115" s="62" t="s">
        <v>630</v>
      </c>
    </row>
    <row r="116" spans="1:21">
      <c r="A116" s="7">
        <v>4509244616</v>
      </c>
      <c r="B116" s="61" t="s">
        <v>740</v>
      </c>
      <c r="C116" s="61" t="s">
        <v>120</v>
      </c>
      <c r="D116" s="3" t="s">
        <v>121</v>
      </c>
      <c r="E116" s="3" t="s">
        <v>61</v>
      </c>
      <c r="F116" s="3" t="s">
        <v>740</v>
      </c>
      <c r="G116" s="3" t="s">
        <v>741</v>
      </c>
      <c r="H116" s="3" t="s">
        <v>742</v>
      </c>
      <c r="I116" s="3" t="s">
        <v>41</v>
      </c>
      <c r="J116" s="3" t="s">
        <v>42</v>
      </c>
      <c r="K116" s="3" t="s">
        <v>743</v>
      </c>
      <c r="L116" s="62" t="str">
        <f>"DFS 1-AX250-"&amp;C116</f>
        <v>DFS 1-AX250-CH3F</v>
      </c>
      <c r="M116" s="62" t="s">
        <v>174</v>
      </c>
      <c r="N116" s="93" t="s">
        <v>175</v>
      </c>
      <c r="O116" s="93" t="s">
        <v>175</v>
      </c>
      <c r="P116" s="63">
        <v>44207</v>
      </c>
      <c r="Q116" s="50">
        <v>44578</v>
      </c>
      <c r="R116" s="62" t="s">
        <v>15</v>
      </c>
      <c r="S116" s="64">
        <v>44204</v>
      </c>
      <c r="T116" s="53">
        <v>45148</v>
      </c>
      <c r="U116" s="62" t="s">
        <v>491</v>
      </c>
    </row>
    <row r="117" spans="1:21">
      <c r="A117" s="7">
        <v>4509244641</v>
      </c>
      <c r="B117" s="61" t="s">
        <v>744</v>
      </c>
      <c r="C117" s="61" t="s">
        <v>405</v>
      </c>
      <c r="D117" s="3" t="s">
        <v>406</v>
      </c>
      <c r="E117" s="3" t="s">
        <v>61</v>
      </c>
      <c r="F117" s="3" t="s">
        <v>744</v>
      </c>
      <c r="G117" s="3" t="s">
        <v>745</v>
      </c>
      <c r="H117" s="3" t="s">
        <v>746</v>
      </c>
      <c r="I117" s="3" t="s">
        <v>41</v>
      </c>
      <c r="J117" s="3" t="s">
        <v>42</v>
      </c>
      <c r="K117" s="3" t="s">
        <v>747</v>
      </c>
      <c r="L117" s="62" t="str">
        <f>"DFS 1-AX250-"&amp;C117</f>
        <v>DFS 1-AX250-H2</v>
      </c>
      <c r="M117" s="62" t="s">
        <v>174</v>
      </c>
      <c r="N117" s="93" t="s">
        <v>175</v>
      </c>
      <c r="O117" s="93" t="s">
        <v>175</v>
      </c>
      <c r="P117" s="63">
        <v>44209</v>
      </c>
      <c r="Q117" s="50">
        <v>44578</v>
      </c>
      <c r="R117" s="62" t="s">
        <v>15</v>
      </c>
      <c r="S117" s="64">
        <v>44209</v>
      </c>
      <c r="T117" s="53">
        <v>45148</v>
      </c>
      <c r="U117" s="62" t="s">
        <v>491</v>
      </c>
    </row>
    <row r="118" spans="1:21">
      <c r="A118" s="7">
        <v>4509289715</v>
      </c>
      <c r="B118" s="61" t="s">
        <v>748</v>
      </c>
      <c r="C118" s="61" t="s">
        <v>224</v>
      </c>
      <c r="D118" s="3" t="s">
        <v>225</v>
      </c>
      <c r="E118" s="3" t="s">
        <v>226</v>
      </c>
      <c r="F118" s="3" t="s">
        <v>748</v>
      </c>
      <c r="G118" s="3" t="s">
        <v>749</v>
      </c>
      <c r="H118" s="3" t="s">
        <v>750</v>
      </c>
      <c r="I118" s="3" t="s">
        <v>41</v>
      </c>
      <c r="J118" s="3" t="s">
        <v>42</v>
      </c>
      <c r="K118" s="3" t="s">
        <v>751</v>
      </c>
      <c r="L118" s="62" t="str">
        <f>"DFS 1-AXDPO250-"&amp;C118</f>
        <v>DFS 1-AXDPO250-WF6</v>
      </c>
      <c r="M118" s="62" t="s">
        <v>174</v>
      </c>
      <c r="N118" s="93" t="s">
        <v>752</v>
      </c>
      <c r="O118" s="24" t="s">
        <v>175</v>
      </c>
      <c r="P118" s="63">
        <v>44195</v>
      </c>
      <c r="Q118" s="50">
        <v>44281</v>
      </c>
      <c r="R118" s="62" t="s">
        <v>15</v>
      </c>
      <c r="S118" s="63">
        <v>44195</v>
      </c>
      <c r="T118" s="50">
        <v>44284</v>
      </c>
      <c r="U118" s="62" t="s">
        <v>455</v>
      </c>
    </row>
    <row r="119" spans="1:21">
      <c r="A119" s="7">
        <v>4510571172</v>
      </c>
      <c r="B119" s="61" t="s">
        <v>753</v>
      </c>
      <c r="C119" s="61" t="s">
        <v>183</v>
      </c>
      <c r="D119" s="1" t="s">
        <v>184</v>
      </c>
      <c r="E119" s="3" t="s">
        <v>226</v>
      </c>
      <c r="F119" s="3" t="s">
        <v>753</v>
      </c>
      <c r="G119" s="3" t="s">
        <v>754</v>
      </c>
      <c r="H119" s="3" t="s">
        <v>755</v>
      </c>
      <c r="I119" s="3" t="s">
        <v>41</v>
      </c>
      <c r="J119" s="3" t="s">
        <v>42</v>
      </c>
      <c r="K119" s="3" t="s">
        <v>756</v>
      </c>
      <c r="L119" s="62" t="str">
        <f>"DFS 1-AXDPO250-"&amp;C119</f>
        <v>DFS 1-AXDPO250-HF</v>
      </c>
      <c r="M119" s="62" t="s">
        <v>174</v>
      </c>
      <c r="N119" s="93" t="s">
        <v>757</v>
      </c>
      <c r="O119" s="97" t="s">
        <v>175</v>
      </c>
      <c r="P119" s="63">
        <v>44652</v>
      </c>
      <c r="Q119" s="50"/>
      <c r="R119" s="62" t="s">
        <v>15</v>
      </c>
      <c r="S119" s="63">
        <v>44788</v>
      </c>
      <c r="T119" s="50">
        <v>44844</v>
      </c>
      <c r="U119" s="62" t="s">
        <v>455</v>
      </c>
    </row>
    <row r="120" spans="1:21">
      <c r="A120" s="7">
        <v>4510571172</v>
      </c>
      <c r="B120" s="60" t="s">
        <v>758</v>
      </c>
      <c r="C120" s="61" t="s">
        <v>183</v>
      </c>
      <c r="D120" s="3" t="s">
        <v>184</v>
      </c>
      <c r="E120" s="3" t="s">
        <v>226</v>
      </c>
      <c r="F120" s="3" t="s">
        <v>758</v>
      </c>
      <c r="G120" s="3" t="s">
        <v>759</v>
      </c>
      <c r="H120" s="3" t="s">
        <v>760</v>
      </c>
      <c r="I120" s="3" t="s">
        <v>41</v>
      </c>
      <c r="J120" s="3" t="s">
        <v>42</v>
      </c>
      <c r="K120" s="109" t="s">
        <v>761</v>
      </c>
      <c r="L120" s="62" t="str">
        <f>"DFS 1-AXDPO250-"&amp;C120&amp;"-HEAT"</f>
        <v>DFS 1-AXDPO250-HF-HEAT</v>
      </c>
      <c r="M120" s="62" t="s">
        <v>174</v>
      </c>
      <c r="N120" s="93" t="s">
        <v>261</v>
      </c>
      <c r="O120" s="97" t="s">
        <v>261</v>
      </c>
      <c r="P120" s="63">
        <v>44652</v>
      </c>
      <c r="Q120" s="50"/>
      <c r="R120" s="62" t="s">
        <v>15</v>
      </c>
      <c r="S120" s="63">
        <v>44830</v>
      </c>
      <c r="T120" s="50">
        <v>45065</v>
      </c>
      <c r="U120" s="62" t="s">
        <v>762</v>
      </c>
    </row>
    <row r="121" spans="1:21">
      <c r="A121" s="7">
        <v>4510571172</v>
      </c>
      <c r="B121" s="61" t="s">
        <v>763</v>
      </c>
      <c r="C121" s="61" t="s">
        <v>206</v>
      </c>
      <c r="D121" s="3" t="s">
        <v>207</v>
      </c>
      <c r="E121" s="3" t="s">
        <v>106</v>
      </c>
      <c r="F121" s="3" t="s">
        <v>763</v>
      </c>
      <c r="G121" s="3" t="s">
        <v>764</v>
      </c>
      <c r="H121" s="3" t="s">
        <v>765</v>
      </c>
      <c r="I121" s="3" t="s">
        <v>41</v>
      </c>
      <c r="J121" s="3" t="s">
        <v>42</v>
      </c>
      <c r="K121" s="3" t="s">
        <v>766</v>
      </c>
      <c r="L121" s="62" t="str">
        <f>"DFS 1-AX250-"&amp;C121</f>
        <v>DFS 1-AX250-F2 20%/N2</v>
      </c>
      <c r="M121" s="62" t="s">
        <v>174</v>
      </c>
      <c r="N121" s="93" t="s">
        <v>757</v>
      </c>
      <c r="O121" s="97" t="s">
        <v>175</v>
      </c>
      <c r="P121" s="63">
        <v>44652</v>
      </c>
      <c r="Q121" s="50" t="s">
        <v>150</v>
      </c>
      <c r="R121" s="62" t="s">
        <v>15</v>
      </c>
      <c r="S121" s="63">
        <v>44676</v>
      </c>
      <c r="T121" s="50">
        <v>44707</v>
      </c>
      <c r="U121" s="62" t="s">
        <v>176</v>
      </c>
    </row>
    <row r="122" spans="1:21">
      <c r="A122" s="7">
        <v>4510571172</v>
      </c>
      <c r="B122" s="61" t="s">
        <v>767</v>
      </c>
      <c r="C122" s="61" t="s">
        <v>183</v>
      </c>
      <c r="D122" s="1" t="s">
        <v>184</v>
      </c>
      <c r="E122" s="3" t="s">
        <v>768</v>
      </c>
      <c r="F122" s="3" t="s">
        <v>767</v>
      </c>
      <c r="G122" s="3" t="s">
        <v>769</v>
      </c>
      <c r="H122" s="3" t="s">
        <v>770</v>
      </c>
      <c r="I122" s="3" t="s">
        <v>41</v>
      </c>
      <c r="J122" s="3" t="s">
        <v>42</v>
      </c>
      <c r="K122" s="3" t="s">
        <v>771</v>
      </c>
      <c r="L122" s="62" t="str">
        <f>"DFS 1-AXDPO250-"&amp;C122&amp;"-HEAT"</f>
        <v>DFS 1-AXDPO250-HF-HEAT</v>
      </c>
      <c r="M122" s="62" t="s">
        <v>174</v>
      </c>
      <c r="N122" s="98" t="s">
        <v>261</v>
      </c>
      <c r="O122" s="98" t="s">
        <v>261</v>
      </c>
      <c r="P122" s="63">
        <v>44862</v>
      </c>
      <c r="Q122" s="50">
        <v>45257</v>
      </c>
      <c r="R122" s="62" t="s">
        <v>15</v>
      </c>
      <c r="S122" s="63">
        <v>44869</v>
      </c>
      <c r="T122" s="50">
        <v>44861</v>
      </c>
      <c r="U122" s="62" t="s">
        <v>772</v>
      </c>
    </row>
    <row r="123" spans="1:21">
      <c r="A123" s="7">
        <v>4510571172</v>
      </c>
      <c r="B123" s="61" t="s">
        <v>773</v>
      </c>
      <c r="C123" s="61" t="s">
        <v>206</v>
      </c>
      <c r="D123" s="3" t="s">
        <v>207</v>
      </c>
      <c r="E123" s="3" t="s">
        <v>106</v>
      </c>
      <c r="F123" s="3" t="s">
        <v>773</v>
      </c>
      <c r="G123" s="3" t="s">
        <v>774</v>
      </c>
      <c r="H123" s="3" t="s">
        <v>775</v>
      </c>
      <c r="I123" s="3" t="s">
        <v>41</v>
      </c>
      <c r="J123" s="3" t="s">
        <v>42</v>
      </c>
      <c r="K123" s="3" t="s">
        <v>776</v>
      </c>
      <c r="L123" s="62" t="str">
        <f>"DFS 1-AX250-"&amp;C123</f>
        <v>DFS 1-AX250-F2 20%/N2</v>
      </c>
      <c r="M123" s="62" t="s">
        <v>174</v>
      </c>
      <c r="N123" s="93" t="s">
        <v>757</v>
      </c>
      <c r="O123" s="97" t="s">
        <v>175</v>
      </c>
      <c r="P123" s="63">
        <v>44652</v>
      </c>
      <c r="Q123" s="50" t="s">
        <v>150</v>
      </c>
      <c r="R123" s="62" t="s">
        <v>15</v>
      </c>
      <c r="S123" s="63">
        <v>44676</v>
      </c>
      <c r="T123" s="50">
        <v>44707</v>
      </c>
      <c r="U123" s="62" t="s">
        <v>176</v>
      </c>
    </row>
    <row r="124" spans="1:21">
      <c r="A124" s="7">
        <v>4510571172</v>
      </c>
      <c r="B124" s="61" t="s">
        <v>777</v>
      </c>
      <c r="C124" s="61" t="s">
        <v>199</v>
      </c>
      <c r="D124" s="3" t="s">
        <v>200</v>
      </c>
      <c r="E124" s="3" t="s">
        <v>768</v>
      </c>
      <c r="F124" s="3" t="s">
        <v>777</v>
      </c>
      <c r="G124" s="3" t="s">
        <v>778</v>
      </c>
      <c r="H124" s="3" t="s">
        <v>779</v>
      </c>
      <c r="I124" s="3" t="s">
        <v>41</v>
      </c>
      <c r="J124" s="3" t="s">
        <v>42</v>
      </c>
      <c r="K124" s="3" t="s">
        <v>780</v>
      </c>
      <c r="L124" s="62" t="str">
        <f>"DFS 1-AXDPO250-"&amp;C124&amp;"-HEAT"</f>
        <v>DFS 1-AXDPO250-DCS-HEAT</v>
      </c>
      <c r="M124" s="62" t="s">
        <v>174</v>
      </c>
      <c r="N124" s="98" t="s">
        <v>261</v>
      </c>
      <c r="O124" s="98" t="s">
        <v>261</v>
      </c>
      <c r="P124" s="63">
        <v>44869</v>
      </c>
      <c r="Q124" s="50">
        <v>45257</v>
      </c>
      <c r="R124" s="62" t="s">
        <v>15</v>
      </c>
      <c r="S124" s="63">
        <v>44869</v>
      </c>
      <c r="T124" s="50">
        <v>44861</v>
      </c>
      <c r="U124" s="62" t="s">
        <v>772</v>
      </c>
    </row>
    <row r="125" spans="1:21">
      <c r="A125" s="7">
        <v>4510571172</v>
      </c>
      <c r="B125" s="61" t="s">
        <v>781</v>
      </c>
      <c r="C125" s="60" t="s">
        <v>665</v>
      </c>
      <c r="D125" s="3" t="s">
        <v>517</v>
      </c>
      <c r="E125" s="3" t="s">
        <v>106</v>
      </c>
      <c r="F125" s="3" t="s">
        <v>781</v>
      </c>
      <c r="G125" s="3" t="s">
        <v>782</v>
      </c>
      <c r="H125" s="3" t="s">
        <v>783</v>
      </c>
      <c r="I125" s="3" t="s">
        <v>41</v>
      </c>
      <c r="J125" s="3" t="s">
        <v>42</v>
      </c>
      <c r="K125" s="3" t="s">
        <v>784</v>
      </c>
      <c r="L125" s="62" t="str">
        <f>"DFS 1-AX250-"&amp;C125</f>
        <v>DFS 1-AX250-HCl</v>
      </c>
      <c r="M125" s="62" t="s">
        <v>174</v>
      </c>
      <c r="N125" s="93" t="s">
        <v>757</v>
      </c>
      <c r="O125" s="97" t="s">
        <v>175</v>
      </c>
      <c r="P125" s="63">
        <v>44652</v>
      </c>
      <c r="Q125" s="50" t="s">
        <v>150</v>
      </c>
      <c r="R125" s="62" t="s">
        <v>15</v>
      </c>
      <c r="S125" s="63">
        <v>44680</v>
      </c>
      <c r="T125" s="50">
        <v>44707</v>
      </c>
      <c r="U125" s="62" t="s">
        <v>176</v>
      </c>
    </row>
    <row r="126" spans="1:21">
      <c r="A126" s="7">
        <v>4510571172</v>
      </c>
      <c r="B126" s="61" t="s">
        <v>785</v>
      </c>
      <c r="C126" s="60" t="s">
        <v>26</v>
      </c>
      <c r="D126" s="3" t="s">
        <v>218</v>
      </c>
      <c r="E126" s="3" t="s">
        <v>106</v>
      </c>
      <c r="F126" s="3" t="s">
        <v>785</v>
      </c>
      <c r="G126" s="3" t="s">
        <v>786</v>
      </c>
      <c r="H126" s="3" t="s">
        <v>787</v>
      </c>
      <c r="I126" s="3" t="s">
        <v>41</v>
      </c>
      <c r="J126" s="3" t="s">
        <v>42</v>
      </c>
      <c r="K126" s="3" t="s">
        <v>788</v>
      </c>
      <c r="L126" s="62" t="str">
        <f>"DFS 1-AX250-"&amp;C126</f>
        <v>DFS 1-AX250-NO</v>
      </c>
      <c r="M126" s="62" t="s">
        <v>174</v>
      </c>
      <c r="N126" s="93" t="s">
        <v>757</v>
      </c>
      <c r="O126" s="97" t="s">
        <v>175</v>
      </c>
      <c r="P126" s="63">
        <v>44652</v>
      </c>
      <c r="Q126" s="50"/>
      <c r="R126" s="62" t="s">
        <v>15</v>
      </c>
      <c r="S126" s="63">
        <v>44826</v>
      </c>
      <c r="T126" s="50">
        <v>44826</v>
      </c>
      <c r="U126" s="62" t="s">
        <v>176</v>
      </c>
    </row>
    <row r="127" spans="1:21">
      <c r="A127" s="7">
        <v>4510571172</v>
      </c>
      <c r="B127" s="61" t="s">
        <v>789</v>
      </c>
      <c r="C127" s="60" t="s">
        <v>605</v>
      </c>
      <c r="D127" s="3" t="s">
        <v>606</v>
      </c>
      <c r="E127" s="3" t="s">
        <v>61</v>
      </c>
      <c r="F127" s="3" t="s">
        <v>789</v>
      </c>
      <c r="G127" s="3" t="s">
        <v>790</v>
      </c>
      <c r="H127" s="3" t="s">
        <v>791</v>
      </c>
      <c r="I127" s="3" t="s">
        <v>41</v>
      </c>
      <c r="J127" s="3" t="s">
        <v>42</v>
      </c>
      <c r="K127" s="3" t="s">
        <v>792</v>
      </c>
      <c r="L127" s="62" t="str">
        <f>"DFS 1-AX250-"&amp;C127</f>
        <v>DFS 1-AX250-D2</v>
      </c>
      <c r="M127" s="62" t="s">
        <v>174</v>
      </c>
      <c r="N127" s="57" t="s">
        <v>175</v>
      </c>
      <c r="O127" s="57" t="s">
        <v>175</v>
      </c>
      <c r="P127" s="63">
        <v>44652</v>
      </c>
      <c r="Q127" s="50"/>
      <c r="R127" s="62" t="s">
        <v>15</v>
      </c>
      <c r="S127" s="63">
        <v>44826</v>
      </c>
      <c r="T127" s="50">
        <v>45169</v>
      </c>
      <c r="U127" s="62" t="s">
        <v>793</v>
      </c>
    </row>
    <row r="128" spans="1:21">
      <c r="A128" s="7">
        <v>4510571172</v>
      </c>
      <c r="B128" s="61" t="s">
        <v>794</v>
      </c>
      <c r="C128" s="92" t="s">
        <v>611</v>
      </c>
      <c r="D128" s="15" t="s">
        <v>543</v>
      </c>
      <c r="E128" s="3" t="s">
        <v>61</v>
      </c>
      <c r="F128" s="3" t="s">
        <v>794</v>
      </c>
      <c r="G128" s="3" t="s">
        <v>795</v>
      </c>
      <c r="H128" s="3" t="s">
        <v>796</v>
      </c>
      <c r="I128" s="3" t="s">
        <v>41</v>
      </c>
      <c r="J128" s="3" t="s">
        <v>42</v>
      </c>
      <c r="K128" s="3" t="s">
        <v>797</v>
      </c>
      <c r="L128" s="62" t="str">
        <f>"DFS 1-AX250-"&amp;C128</f>
        <v>DFS 1-AX250-C3H6</v>
      </c>
      <c r="M128" s="62" t="s">
        <v>174</v>
      </c>
      <c r="N128" s="57" t="s">
        <v>175</v>
      </c>
      <c r="O128" s="57" t="s">
        <v>175</v>
      </c>
      <c r="P128" s="63">
        <v>44652</v>
      </c>
      <c r="Q128" s="50"/>
      <c r="R128" s="62" t="s">
        <v>15</v>
      </c>
      <c r="S128" s="63">
        <v>44827</v>
      </c>
      <c r="T128" s="50">
        <v>45169</v>
      </c>
      <c r="U128" s="62" t="s">
        <v>793</v>
      </c>
    </row>
    <row r="129" spans="1:21">
      <c r="A129" s="7">
        <v>4510577782</v>
      </c>
      <c r="B129" s="61" t="s">
        <v>798</v>
      </c>
      <c r="C129" s="61" t="s">
        <v>799</v>
      </c>
      <c r="D129" s="61" t="s">
        <v>799</v>
      </c>
      <c r="E129" s="3" t="s">
        <v>61</v>
      </c>
      <c r="F129" s="3" t="s">
        <v>798</v>
      </c>
      <c r="G129" s="3" t="s">
        <v>800</v>
      </c>
      <c r="H129" s="3" t="s">
        <v>801</v>
      </c>
      <c r="I129" s="3" t="s">
        <v>41</v>
      </c>
      <c r="J129" s="3" t="s">
        <v>42</v>
      </c>
      <c r="K129" s="3" t="s">
        <v>802</v>
      </c>
      <c r="L129" s="62" t="str">
        <f>"DFS 1-AX250-"&amp;C129</f>
        <v>DFS 1-AX250-Cactus</v>
      </c>
      <c r="M129" s="62" t="s">
        <v>174</v>
      </c>
      <c r="N129" s="93" t="s">
        <v>757</v>
      </c>
      <c r="O129" s="57" t="s">
        <v>175</v>
      </c>
      <c r="P129" s="63">
        <v>44652</v>
      </c>
      <c r="Q129" s="50" t="s">
        <v>150</v>
      </c>
      <c r="R129" s="62" t="s">
        <v>15</v>
      </c>
      <c r="S129" s="63">
        <v>44676</v>
      </c>
      <c r="T129" s="50">
        <v>44707</v>
      </c>
      <c r="U129" s="62" t="s">
        <v>803</v>
      </c>
    </row>
    <row r="130" spans="1:21">
      <c r="A130" s="7">
        <v>4510577782</v>
      </c>
      <c r="B130" s="61" t="s">
        <v>804</v>
      </c>
      <c r="C130" s="60" t="s">
        <v>168</v>
      </c>
      <c r="D130" s="3" t="s">
        <v>169</v>
      </c>
      <c r="E130" s="3" t="s">
        <v>805</v>
      </c>
      <c r="F130" s="3" t="s">
        <v>804</v>
      </c>
      <c r="G130" s="3" t="s">
        <v>806</v>
      </c>
      <c r="H130" s="3" t="s">
        <v>807</v>
      </c>
      <c r="I130" s="3" t="s">
        <v>41</v>
      </c>
      <c r="J130" s="3" t="s">
        <v>42</v>
      </c>
      <c r="K130" s="3"/>
      <c r="L130" s="62" t="str">
        <f>"DFS 1-AX250-"&amp;C130&amp;"-HEAT"</f>
        <v>DFS 1-AX250-ClF3-HEAT</v>
      </c>
      <c r="M130" s="62" t="s">
        <v>174</v>
      </c>
      <c r="N130" s="93" t="s">
        <v>808</v>
      </c>
      <c r="O130" s="97" t="s">
        <v>261</v>
      </c>
      <c r="P130" s="63">
        <v>44652</v>
      </c>
      <c r="Q130" s="50"/>
      <c r="R130" s="62" t="s">
        <v>15</v>
      </c>
      <c r="S130" s="63">
        <v>44831</v>
      </c>
      <c r="T130" s="50">
        <v>44844</v>
      </c>
      <c r="U130" s="62" t="s">
        <v>262</v>
      </c>
    </row>
    <row r="131" spans="1:21">
      <c r="A131" s="7">
        <v>4510577782</v>
      </c>
      <c r="B131" s="61" t="s">
        <v>809</v>
      </c>
      <c r="C131" s="61" t="s">
        <v>810</v>
      </c>
      <c r="D131" s="3" t="s">
        <v>811</v>
      </c>
      <c r="E131" s="3" t="s">
        <v>61</v>
      </c>
      <c r="F131" s="3" t="s">
        <v>809</v>
      </c>
      <c r="G131" s="3" t="s">
        <v>812</v>
      </c>
      <c r="H131" s="3" t="s">
        <v>813</v>
      </c>
      <c r="I131" s="3" t="s">
        <v>41</v>
      </c>
      <c r="J131" s="3" t="s">
        <v>42</v>
      </c>
      <c r="K131" s="3" t="s">
        <v>814</v>
      </c>
      <c r="L131" s="62" t="str">
        <f>"DFS 1-AX250-"&amp;C131</f>
        <v>DFS 1-AX250-PH3 5%/N2</v>
      </c>
      <c r="M131" s="62" t="s">
        <v>174</v>
      </c>
      <c r="N131" s="93" t="s">
        <v>431</v>
      </c>
      <c r="O131" s="24" t="s">
        <v>175</v>
      </c>
      <c r="P131" s="63">
        <v>44873</v>
      </c>
      <c r="Q131" s="50"/>
      <c r="R131" s="62" t="s">
        <v>15</v>
      </c>
      <c r="S131" s="63">
        <v>44873</v>
      </c>
      <c r="T131" s="50">
        <v>44879</v>
      </c>
      <c r="U131" s="57" t="s">
        <v>645</v>
      </c>
    </row>
    <row r="132" spans="1:21">
      <c r="A132" s="7">
        <v>4510577782</v>
      </c>
      <c r="B132" s="61" t="s">
        <v>815</v>
      </c>
      <c r="C132" s="61" t="s">
        <v>319</v>
      </c>
      <c r="D132" s="3" t="s">
        <v>320</v>
      </c>
      <c r="E132" s="3" t="s">
        <v>61</v>
      </c>
      <c r="F132" s="3" t="s">
        <v>815</v>
      </c>
      <c r="G132" s="3" t="s">
        <v>816</v>
      </c>
      <c r="H132" s="3" t="s">
        <v>817</v>
      </c>
      <c r="I132" s="3" t="s">
        <v>41</v>
      </c>
      <c r="J132" s="3" t="s">
        <v>42</v>
      </c>
      <c r="K132" s="3" t="s">
        <v>818</v>
      </c>
      <c r="L132" s="62" t="str">
        <f>"DFS 1-AX250-"&amp;C132</f>
        <v>DFS 1-AX250-Si2H6</v>
      </c>
      <c r="M132" s="62" t="s">
        <v>174</v>
      </c>
      <c r="N132" s="93" t="s">
        <v>175</v>
      </c>
      <c r="O132" s="98" t="s">
        <v>175</v>
      </c>
      <c r="P132" s="63">
        <v>44873</v>
      </c>
      <c r="Q132" s="50"/>
      <c r="R132" s="62" t="s">
        <v>15</v>
      </c>
      <c r="S132" s="63">
        <v>44873</v>
      </c>
      <c r="T132" s="53">
        <v>45155</v>
      </c>
      <c r="U132" s="62" t="s">
        <v>819</v>
      </c>
    </row>
    <row r="133" spans="1:21">
      <c r="A133" s="7">
        <v>4510577782</v>
      </c>
      <c r="B133" s="61" t="s">
        <v>820</v>
      </c>
      <c r="C133" s="61" t="s">
        <v>76</v>
      </c>
      <c r="D133" s="3" t="s">
        <v>77</v>
      </c>
      <c r="E133" s="3" t="s">
        <v>61</v>
      </c>
      <c r="F133" s="3" t="s">
        <v>820</v>
      </c>
      <c r="G133" s="3" t="s">
        <v>821</v>
      </c>
      <c r="H133" s="3" t="s">
        <v>822</v>
      </c>
      <c r="I133" s="3" t="s">
        <v>41</v>
      </c>
      <c r="J133" s="3" t="s">
        <v>42</v>
      </c>
      <c r="K133" s="3" t="s">
        <v>823</v>
      </c>
      <c r="L133" s="62" t="str">
        <f>"DFS 1-AX250-"&amp;C133</f>
        <v>DFS 1-AX250-COS</v>
      </c>
      <c r="M133" s="62" t="s">
        <v>174</v>
      </c>
      <c r="N133" s="57" t="s">
        <v>175</v>
      </c>
      <c r="O133" s="57" t="s">
        <v>175</v>
      </c>
      <c r="P133" s="63">
        <v>44805</v>
      </c>
      <c r="Q133" s="50"/>
      <c r="R133" s="62" t="s">
        <v>15</v>
      </c>
      <c r="S133" s="63">
        <v>44832</v>
      </c>
      <c r="T133" s="50">
        <v>45169</v>
      </c>
      <c r="U133" s="62" t="s">
        <v>793</v>
      </c>
    </row>
    <row r="134" spans="1:21">
      <c r="A134" s="7">
        <v>4510577782</v>
      </c>
      <c r="B134" s="61" t="s">
        <v>824</v>
      </c>
      <c r="C134" s="61" t="s">
        <v>183</v>
      </c>
      <c r="D134" s="3" t="s">
        <v>184</v>
      </c>
      <c r="E134" s="3" t="s">
        <v>106</v>
      </c>
      <c r="F134" s="3" t="s">
        <v>824</v>
      </c>
      <c r="G134" s="3" t="s">
        <v>825</v>
      </c>
      <c r="H134" s="3" t="s">
        <v>826</v>
      </c>
      <c r="I134" s="3" t="s">
        <v>41</v>
      </c>
      <c r="J134" s="3" t="s">
        <v>42</v>
      </c>
      <c r="K134" s="3" t="s">
        <v>827</v>
      </c>
      <c r="L134" s="62" t="str">
        <f>"DFS 1-AXDPO250-"&amp;C134</f>
        <v>DFS 1-AXDPO250-HF</v>
      </c>
      <c r="M134" s="62" t="s">
        <v>174</v>
      </c>
      <c r="N134" s="93" t="s">
        <v>757</v>
      </c>
      <c r="O134" s="97" t="s">
        <v>175</v>
      </c>
      <c r="P134" s="63">
        <v>44805</v>
      </c>
      <c r="Q134" s="50"/>
      <c r="R134" s="62" t="s">
        <v>15</v>
      </c>
      <c r="S134" s="63">
        <v>44838</v>
      </c>
      <c r="T134" s="50">
        <v>44844</v>
      </c>
      <c r="U134" s="62" t="s">
        <v>176</v>
      </c>
    </row>
    <row r="135" spans="1:21">
      <c r="A135" s="7">
        <v>4510577782</v>
      </c>
      <c r="B135" s="61" t="s">
        <v>828</v>
      </c>
      <c r="C135" s="61" t="s">
        <v>829</v>
      </c>
      <c r="D135" s="3" t="s">
        <v>105</v>
      </c>
      <c r="E135" s="3" t="s">
        <v>106</v>
      </c>
      <c r="F135" s="3" t="s">
        <v>828</v>
      </c>
      <c r="G135" s="3" t="s">
        <v>830</v>
      </c>
      <c r="H135" s="3" t="s">
        <v>831</v>
      </c>
      <c r="I135" s="3" t="s">
        <v>41</v>
      </c>
      <c r="J135" s="3" t="s">
        <v>42</v>
      </c>
      <c r="K135" s="3" t="s">
        <v>832</v>
      </c>
      <c r="L135" s="62" t="str">
        <f>"DFS 1-AX250-"&amp;C135</f>
        <v>DFS 1-AX250-CL2</v>
      </c>
      <c r="M135" s="62" t="s">
        <v>174</v>
      </c>
      <c r="N135" s="93" t="s">
        <v>757</v>
      </c>
      <c r="O135" s="97" t="s">
        <v>175</v>
      </c>
      <c r="P135" s="63">
        <v>44805</v>
      </c>
      <c r="Q135" s="50"/>
      <c r="R135" s="62" t="s">
        <v>15</v>
      </c>
      <c r="S135" s="63">
        <v>44838</v>
      </c>
      <c r="T135" s="50">
        <v>44844</v>
      </c>
      <c r="U135" s="62" t="s">
        <v>176</v>
      </c>
    </row>
    <row r="136" spans="1:21">
      <c r="A136" s="7">
        <v>4510577782</v>
      </c>
      <c r="B136" s="61" t="s">
        <v>833</v>
      </c>
      <c r="C136" s="3" t="s">
        <v>834</v>
      </c>
      <c r="D136" s="3" t="s">
        <v>70</v>
      </c>
      <c r="E136" s="3" t="s">
        <v>61</v>
      </c>
      <c r="F136" s="3" t="s">
        <v>833</v>
      </c>
      <c r="G136" s="3" t="s">
        <v>835</v>
      </c>
      <c r="H136" s="3" t="s">
        <v>836</v>
      </c>
      <c r="I136" s="3" t="s">
        <v>41</v>
      </c>
      <c r="J136" s="3" t="s">
        <v>42</v>
      </c>
      <c r="K136" s="3" t="s">
        <v>837</v>
      </c>
      <c r="L136" s="62" t="str">
        <f>"DFS 1-AX250-"&amp;C136</f>
        <v>DFS 1-AX250-C4F6</v>
      </c>
      <c r="M136" s="62" t="s">
        <v>174</v>
      </c>
      <c r="N136" s="57" t="s">
        <v>175</v>
      </c>
      <c r="O136" s="57" t="s">
        <v>175</v>
      </c>
      <c r="P136" s="63">
        <v>44805</v>
      </c>
      <c r="Q136" s="50"/>
      <c r="R136" s="62" t="s">
        <v>15</v>
      </c>
      <c r="S136" s="63">
        <v>44840</v>
      </c>
      <c r="T136" s="50">
        <v>45169</v>
      </c>
      <c r="U136" s="62" t="s">
        <v>793</v>
      </c>
    </row>
    <row r="137" spans="1:21">
      <c r="A137" s="7">
        <v>4510577782</v>
      </c>
      <c r="B137" s="61" t="s">
        <v>838</v>
      </c>
      <c r="C137" s="60" t="s">
        <v>113</v>
      </c>
      <c r="D137" s="3" t="s">
        <v>114</v>
      </c>
      <c r="E137" s="3" t="s">
        <v>106</v>
      </c>
      <c r="F137" s="3" t="s">
        <v>838</v>
      </c>
      <c r="G137" s="3" t="s">
        <v>839</v>
      </c>
      <c r="H137" s="3" t="s">
        <v>840</v>
      </c>
      <c r="I137" s="3" t="s">
        <v>41</v>
      </c>
      <c r="J137" s="3" t="s">
        <v>42</v>
      </c>
      <c r="K137" s="3" t="s">
        <v>841</v>
      </c>
      <c r="L137" s="62" t="str">
        <f>"DFS 1-AX250-"&amp;C137</f>
        <v>DFS 1-AX250-HBr</v>
      </c>
      <c r="M137" s="62" t="s">
        <v>174</v>
      </c>
      <c r="N137" s="93" t="s">
        <v>757</v>
      </c>
      <c r="O137" s="97" t="s">
        <v>175</v>
      </c>
      <c r="P137" s="63">
        <v>44805</v>
      </c>
      <c r="Q137" s="50"/>
      <c r="R137" s="62" t="s">
        <v>15</v>
      </c>
      <c r="S137" s="63">
        <v>44840</v>
      </c>
      <c r="T137" s="50">
        <v>44848</v>
      </c>
      <c r="U137" s="62" t="s">
        <v>176</v>
      </c>
    </row>
    <row r="138" spans="1:21">
      <c r="A138" s="7">
        <v>4510577782</v>
      </c>
      <c r="B138" s="61" t="s">
        <v>842</v>
      </c>
      <c r="C138" s="60" t="s">
        <v>843</v>
      </c>
      <c r="D138" s="3" t="s">
        <v>60</v>
      </c>
      <c r="E138" s="3" t="s">
        <v>61</v>
      </c>
      <c r="F138" s="3" t="s">
        <v>842</v>
      </c>
      <c r="G138" s="3" t="s">
        <v>844</v>
      </c>
      <c r="H138" s="3" t="s">
        <v>845</v>
      </c>
      <c r="I138" s="3" t="s">
        <v>41</v>
      </c>
      <c r="J138" s="3" t="s">
        <v>42</v>
      </c>
      <c r="K138" s="3" t="s">
        <v>846</v>
      </c>
      <c r="L138" s="62" t="str">
        <f>"DFS 1-AX250-"&amp;C138</f>
        <v>DFS 1-AX250-CH2F2</v>
      </c>
      <c r="M138" s="62" t="s">
        <v>174</v>
      </c>
      <c r="N138" s="57" t="s">
        <v>175</v>
      </c>
      <c r="O138" s="57" t="s">
        <v>175</v>
      </c>
      <c r="P138" s="63">
        <v>44805</v>
      </c>
      <c r="Q138" s="50"/>
      <c r="R138" s="62" t="s">
        <v>15</v>
      </c>
      <c r="S138" s="63">
        <v>44844</v>
      </c>
      <c r="T138" s="50">
        <v>45169</v>
      </c>
      <c r="U138" s="62" t="s">
        <v>793</v>
      </c>
    </row>
    <row r="139" spans="1:21">
      <c r="A139" s="7">
        <v>4510577782</v>
      </c>
      <c r="B139" s="61" t="s">
        <v>847</v>
      </c>
      <c r="C139" s="92" t="s">
        <v>35</v>
      </c>
      <c r="D139" s="3" t="s">
        <v>36</v>
      </c>
      <c r="E139" s="3" t="s">
        <v>61</v>
      </c>
      <c r="F139" s="3" t="s">
        <v>847</v>
      </c>
      <c r="G139" s="3" t="s">
        <v>848</v>
      </c>
      <c r="H139" s="3" t="s">
        <v>849</v>
      </c>
      <c r="I139" s="3" t="s">
        <v>41</v>
      </c>
      <c r="J139" s="3" t="s">
        <v>42</v>
      </c>
      <c r="K139" s="3" t="s">
        <v>850</v>
      </c>
      <c r="L139" s="62" t="str">
        <f>"DFS 1-AX250-"&amp;C139</f>
        <v>DFS 1-AX250-CH4</v>
      </c>
      <c r="M139" s="62" t="s">
        <v>174</v>
      </c>
      <c r="N139" s="93" t="s">
        <v>175</v>
      </c>
      <c r="O139" s="98" t="s">
        <v>175</v>
      </c>
      <c r="P139" s="63">
        <v>44805</v>
      </c>
      <c r="Q139" s="50"/>
      <c r="R139" s="62" t="s">
        <v>15</v>
      </c>
      <c r="S139" s="63">
        <v>44846</v>
      </c>
      <c r="T139" s="53">
        <v>45155</v>
      </c>
      <c r="U139" s="62" t="s">
        <v>819</v>
      </c>
    </row>
    <row r="140" spans="1:21">
      <c r="A140" s="7">
        <v>4510577782</v>
      </c>
      <c r="B140" s="61" t="s">
        <v>851</v>
      </c>
      <c r="C140" s="61" t="s">
        <v>134</v>
      </c>
      <c r="D140" s="3" t="s">
        <v>135</v>
      </c>
      <c r="E140" s="3" t="s">
        <v>106</v>
      </c>
      <c r="F140" s="3" t="s">
        <v>851</v>
      </c>
      <c r="G140" s="3" t="s">
        <v>852</v>
      </c>
      <c r="H140" s="3" t="s">
        <v>853</v>
      </c>
      <c r="I140" s="3" t="s">
        <v>41</v>
      </c>
      <c r="J140" s="3" t="s">
        <v>42</v>
      </c>
      <c r="K140" s="3" t="s">
        <v>854</v>
      </c>
      <c r="L140" s="62" t="str">
        <f>"DFS 1-AX250-"&amp;C140</f>
        <v>DFS 1-AX250-SO2</v>
      </c>
      <c r="M140" s="62" t="s">
        <v>174</v>
      </c>
      <c r="N140" s="93" t="s">
        <v>757</v>
      </c>
      <c r="O140" s="97" t="s">
        <v>175</v>
      </c>
      <c r="P140" s="63">
        <v>44805</v>
      </c>
      <c r="Q140" s="50"/>
      <c r="R140" s="62" t="s">
        <v>15</v>
      </c>
      <c r="S140" s="63">
        <v>44851</v>
      </c>
      <c r="T140" s="50">
        <v>44848</v>
      </c>
      <c r="U140" s="62" t="s">
        <v>176</v>
      </c>
    </row>
    <row r="141" spans="1:21" ht="15" customHeight="1">
      <c r="A141" s="7">
        <v>4510577782</v>
      </c>
      <c r="B141" s="61" t="s">
        <v>855</v>
      </c>
      <c r="C141" s="61" t="s">
        <v>120</v>
      </c>
      <c r="D141" s="3" t="s">
        <v>121</v>
      </c>
      <c r="E141" s="3" t="s">
        <v>61</v>
      </c>
      <c r="F141" s="3" t="s">
        <v>855</v>
      </c>
      <c r="G141" s="3" t="s">
        <v>856</v>
      </c>
      <c r="H141" s="3" t="s">
        <v>857</v>
      </c>
      <c r="I141" s="3" t="s">
        <v>41</v>
      </c>
      <c r="J141" s="3" t="s">
        <v>42</v>
      </c>
      <c r="K141" s="3" t="s">
        <v>858</v>
      </c>
      <c r="L141" s="62" t="str">
        <f>"DFS 1-AX250-"&amp;C141</f>
        <v>DFS 1-AX250-CH3F</v>
      </c>
      <c r="M141" s="62" t="s">
        <v>174</v>
      </c>
      <c r="N141" s="57" t="s">
        <v>175</v>
      </c>
      <c r="O141" s="57" t="s">
        <v>175</v>
      </c>
      <c r="P141" s="63">
        <v>44869</v>
      </c>
      <c r="Q141" s="50"/>
      <c r="R141" s="62" t="s">
        <v>15</v>
      </c>
      <c r="S141" s="63">
        <v>44869</v>
      </c>
      <c r="T141" s="50">
        <v>45169</v>
      </c>
      <c r="U141" s="62" t="s">
        <v>793</v>
      </c>
    </row>
    <row r="142" spans="1:21">
      <c r="A142" s="7">
        <v>4511034625</v>
      </c>
      <c r="B142" s="61" t="s">
        <v>859</v>
      </c>
      <c r="C142" s="60" t="s">
        <v>92</v>
      </c>
      <c r="D142" s="3" t="s">
        <v>93</v>
      </c>
      <c r="E142" s="3" t="s">
        <v>61</v>
      </c>
      <c r="F142" s="3" t="s">
        <v>859</v>
      </c>
      <c r="G142" s="3" t="s">
        <v>860</v>
      </c>
      <c r="H142" s="3" t="s">
        <v>861</v>
      </c>
      <c r="I142" s="3" t="s">
        <v>41</v>
      </c>
      <c r="J142" s="3" t="s">
        <v>42</v>
      </c>
      <c r="K142" s="3" t="s">
        <v>862</v>
      </c>
      <c r="L142" s="62" t="str">
        <f>"DFS 1-AX250-"&amp;C142</f>
        <v>DFS 1-AX250-CO</v>
      </c>
      <c r="M142" s="62" t="s">
        <v>174</v>
      </c>
      <c r="N142" s="93" t="s">
        <v>175</v>
      </c>
      <c r="O142" s="98" t="s">
        <v>175</v>
      </c>
      <c r="P142" s="63">
        <v>44879</v>
      </c>
      <c r="Q142" s="50"/>
      <c r="R142" s="62" t="s">
        <v>15</v>
      </c>
      <c r="S142" s="63">
        <v>44883</v>
      </c>
      <c r="T142" s="53">
        <v>45155</v>
      </c>
      <c r="U142" s="62" t="s">
        <v>819</v>
      </c>
    </row>
    <row r="143" spans="1:21">
      <c r="A143" s="110">
        <v>4509545818</v>
      </c>
      <c r="B143" s="92" t="s">
        <v>863</v>
      </c>
      <c r="C143" s="61" t="s">
        <v>206</v>
      </c>
      <c r="D143" s="3" t="s">
        <v>207</v>
      </c>
      <c r="E143" s="3" t="s">
        <v>106</v>
      </c>
      <c r="F143" s="3" t="s">
        <v>863</v>
      </c>
      <c r="G143" s="3" t="s">
        <v>864</v>
      </c>
      <c r="H143" s="3" t="s">
        <v>865</v>
      </c>
      <c r="I143" s="3" t="s">
        <v>41</v>
      </c>
      <c r="J143" s="3" t="s">
        <v>42</v>
      </c>
      <c r="K143" s="3" t="s">
        <v>866</v>
      </c>
      <c r="L143" s="62" t="str">
        <f>"DFS 1-AX250-"&amp;C143</f>
        <v>DFS 1-AX250-F2 20%/N2</v>
      </c>
      <c r="M143" s="62" t="s">
        <v>174</v>
      </c>
      <c r="N143" s="98" t="s">
        <v>175</v>
      </c>
      <c r="O143" s="98" t="s">
        <v>175</v>
      </c>
      <c r="P143" s="63">
        <v>44287</v>
      </c>
      <c r="Q143" s="50">
        <v>44368</v>
      </c>
      <c r="R143" s="62" t="s">
        <v>15</v>
      </c>
      <c r="S143" s="64">
        <v>44251</v>
      </c>
      <c r="T143" s="53">
        <v>45176</v>
      </c>
      <c r="U143" s="62" t="s">
        <v>522</v>
      </c>
    </row>
    <row r="144" spans="1:21" ht="15" customHeight="1">
      <c r="A144" s="110">
        <v>4509545821</v>
      </c>
      <c r="B144" s="92" t="s">
        <v>867</v>
      </c>
      <c r="C144" s="61" t="s">
        <v>183</v>
      </c>
      <c r="D144" s="1" t="s">
        <v>184</v>
      </c>
      <c r="E144" s="3" t="s">
        <v>226</v>
      </c>
      <c r="F144" s="3" t="s">
        <v>867</v>
      </c>
      <c r="G144" s="3" t="s">
        <v>868</v>
      </c>
      <c r="H144" s="3" t="s">
        <v>869</v>
      </c>
      <c r="I144" s="3" t="s">
        <v>41</v>
      </c>
      <c r="J144" s="3" t="s">
        <v>42</v>
      </c>
      <c r="K144" s="3" t="s">
        <v>870</v>
      </c>
      <c r="L144" s="62" t="str">
        <f>"DFS 1-AXDPO250-"&amp;C144</f>
        <v>DFS 1-AXDPO250-HF</v>
      </c>
      <c r="M144" s="62" t="s">
        <v>174</v>
      </c>
      <c r="N144" s="93" t="s">
        <v>752</v>
      </c>
      <c r="O144" s="97" t="s">
        <v>175</v>
      </c>
      <c r="P144" s="63">
        <v>44287</v>
      </c>
      <c r="Q144" s="50">
        <v>44398</v>
      </c>
      <c r="R144" s="62" t="s">
        <v>15</v>
      </c>
      <c r="S144" s="64">
        <v>44319</v>
      </c>
      <c r="T144" s="53">
        <v>44341</v>
      </c>
      <c r="U144" s="62" t="s">
        <v>455</v>
      </c>
    </row>
    <row r="145" spans="1:21" ht="15" customHeight="1">
      <c r="A145" s="110">
        <v>4509530883</v>
      </c>
      <c r="B145" s="92" t="s">
        <v>871</v>
      </c>
      <c r="C145" s="61" t="s">
        <v>183</v>
      </c>
      <c r="D145" s="1" t="s">
        <v>184</v>
      </c>
      <c r="E145" s="3" t="s">
        <v>226</v>
      </c>
      <c r="F145" s="3" t="s">
        <v>871</v>
      </c>
      <c r="G145" s="3" t="s">
        <v>872</v>
      </c>
      <c r="H145" s="3" t="s">
        <v>873</v>
      </c>
      <c r="I145" s="3" t="s">
        <v>41</v>
      </c>
      <c r="J145" s="3" t="s">
        <v>42</v>
      </c>
      <c r="K145" s="3" t="s">
        <v>874</v>
      </c>
      <c r="L145" s="62" t="str">
        <f>"DFS 1-AXDPO250-"&amp;C145&amp;"-HEAT"</f>
        <v>DFS 1-AXDPO250-HF-HEAT</v>
      </c>
      <c r="M145" s="62" t="s">
        <v>174</v>
      </c>
      <c r="N145" s="93" t="s">
        <v>875</v>
      </c>
      <c r="O145" s="24" t="s">
        <v>875</v>
      </c>
      <c r="P145" s="63">
        <v>44209</v>
      </c>
      <c r="Q145" s="50">
        <v>44400</v>
      </c>
      <c r="R145" s="62" t="s">
        <v>15</v>
      </c>
      <c r="S145" s="64">
        <v>44365</v>
      </c>
      <c r="T145" s="53">
        <v>44579</v>
      </c>
      <c r="U145" s="93" t="s">
        <v>876</v>
      </c>
    </row>
    <row r="146" spans="1:21" ht="15" customHeight="1">
      <c r="A146" s="7">
        <v>4509530636</v>
      </c>
      <c r="B146" s="92" t="s">
        <v>877</v>
      </c>
      <c r="C146" s="61" t="s">
        <v>878</v>
      </c>
      <c r="D146" s="3" t="s">
        <v>879</v>
      </c>
      <c r="E146" s="3" t="s">
        <v>61</v>
      </c>
      <c r="F146" s="3" t="s">
        <v>877</v>
      </c>
      <c r="G146" s="3" t="s">
        <v>880</v>
      </c>
      <c r="H146" s="3" t="s">
        <v>881</v>
      </c>
      <c r="I146" s="3" t="s">
        <v>41</v>
      </c>
      <c r="J146" s="3" t="s">
        <v>42</v>
      </c>
      <c r="K146" s="3" t="s">
        <v>882</v>
      </c>
      <c r="L146" s="62" t="str">
        <f>"DFS 1-AX250-"&amp;C146</f>
        <v>DFS 1-AX250-PH3</v>
      </c>
      <c r="M146" s="62" t="s">
        <v>174</v>
      </c>
      <c r="N146" s="93" t="s">
        <v>175</v>
      </c>
      <c r="O146" s="98" t="s">
        <v>175</v>
      </c>
      <c r="P146" s="63">
        <v>44246</v>
      </c>
      <c r="Q146" s="50">
        <v>44368</v>
      </c>
      <c r="R146" s="62" t="s">
        <v>15</v>
      </c>
      <c r="S146" s="64">
        <v>44344</v>
      </c>
      <c r="T146" s="53">
        <v>45155</v>
      </c>
      <c r="U146" s="62" t="s">
        <v>819</v>
      </c>
    </row>
    <row r="147" spans="1:21" ht="15" customHeight="1">
      <c r="A147" s="7">
        <v>4509530672</v>
      </c>
      <c r="B147" s="92" t="s">
        <v>883</v>
      </c>
      <c r="C147" s="60" t="s">
        <v>884</v>
      </c>
      <c r="D147" s="3" t="s">
        <v>885</v>
      </c>
      <c r="E147" s="3" t="s">
        <v>61</v>
      </c>
      <c r="F147" s="3" t="s">
        <v>883</v>
      </c>
      <c r="G147" s="3" t="s">
        <v>886</v>
      </c>
      <c r="H147" s="3" t="s">
        <v>887</v>
      </c>
      <c r="I147" s="3" t="s">
        <v>41</v>
      </c>
      <c r="J147" s="3" t="s">
        <v>42</v>
      </c>
      <c r="K147" s="3" t="s">
        <v>888</v>
      </c>
      <c r="L147" s="62" t="str">
        <f>"DFS 1-AX250-"&amp;C147</f>
        <v>DFS 1-AX250-GeH4 10%/H2</v>
      </c>
      <c r="M147" s="62" t="s">
        <v>174</v>
      </c>
      <c r="N147" s="93" t="s">
        <v>175</v>
      </c>
      <c r="O147" s="98" t="s">
        <v>175</v>
      </c>
      <c r="P147" s="63">
        <v>44255</v>
      </c>
      <c r="Q147" s="50">
        <v>44368</v>
      </c>
      <c r="R147" s="62" t="s">
        <v>15</v>
      </c>
      <c r="S147" s="64">
        <v>44344</v>
      </c>
      <c r="T147" s="53">
        <v>45155</v>
      </c>
      <c r="U147" s="62" t="s">
        <v>819</v>
      </c>
    </row>
    <row r="148" spans="1:21" ht="15" customHeight="1">
      <c r="A148" s="7">
        <v>4509530693</v>
      </c>
      <c r="B148" s="92" t="s">
        <v>889</v>
      </c>
      <c r="C148" s="95" t="s">
        <v>199</v>
      </c>
      <c r="D148" s="3" t="s">
        <v>200</v>
      </c>
      <c r="E148" s="3" t="s">
        <v>61</v>
      </c>
      <c r="F148" s="3" t="s">
        <v>889</v>
      </c>
      <c r="G148" s="3" t="s">
        <v>890</v>
      </c>
      <c r="H148" s="3" t="s">
        <v>891</v>
      </c>
      <c r="I148" s="3" t="s">
        <v>41</v>
      </c>
      <c r="J148" s="3" t="s">
        <v>42</v>
      </c>
      <c r="K148" s="3" t="s">
        <v>892</v>
      </c>
      <c r="L148" s="62" t="str">
        <f>"DFS 1-AX250-"&amp;C148</f>
        <v>DFS 1-AX250-DCS</v>
      </c>
      <c r="M148" s="62" t="s">
        <v>174</v>
      </c>
      <c r="N148" s="93" t="s">
        <v>175</v>
      </c>
      <c r="O148" s="98" t="s">
        <v>175</v>
      </c>
      <c r="P148" s="63">
        <v>44255</v>
      </c>
      <c r="Q148" s="50">
        <v>44368</v>
      </c>
      <c r="R148" s="62" t="s">
        <v>15</v>
      </c>
      <c r="S148" s="64">
        <v>44344</v>
      </c>
      <c r="T148" s="53">
        <v>45155</v>
      </c>
      <c r="U148" s="62" t="s">
        <v>819</v>
      </c>
    </row>
    <row r="149" spans="1:21" ht="15" hidden="1" customHeight="1">
      <c r="A149" s="7"/>
      <c r="B149" s="48" t="s">
        <v>893</v>
      </c>
      <c r="C149" s="3" t="s">
        <v>894</v>
      </c>
      <c r="D149" s="3" t="s">
        <v>105</v>
      </c>
      <c r="E149" s="3"/>
      <c r="F149" s="3"/>
      <c r="G149" s="3"/>
      <c r="H149" s="3"/>
      <c r="I149" s="3" t="s">
        <v>41</v>
      </c>
      <c r="J149" s="3" t="s">
        <v>42</v>
      </c>
      <c r="K149" s="3"/>
      <c r="L149" s="1" t="str">
        <f>"DFS 1-AX250-"&amp;C149</f>
        <v>DFS 1-AX250-CL2</v>
      </c>
      <c r="M149" s="1" t="s">
        <v>174</v>
      </c>
      <c r="N149" s="14"/>
      <c r="O149" s="14"/>
      <c r="P149" s="50"/>
      <c r="Q149" s="50"/>
      <c r="R149" s="1" t="s">
        <v>895</v>
      </c>
      <c r="S149" s="1" t="s">
        <v>895</v>
      </c>
      <c r="T149" s="1" t="s">
        <v>895</v>
      </c>
    </row>
    <row r="150" spans="1:21" ht="15" hidden="1" customHeight="1">
      <c r="A150" s="7"/>
      <c r="B150" s="48" t="s">
        <v>896</v>
      </c>
      <c r="C150" s="3" t="s">
        <v>605</v>
      </c>
      <c r="D150" s="3" t="s">
        <v>606</v>
      </c>
      <c r="E150" s="3"/>
      <c r="F150" s="3"/>
      <c r="G150" s="3"/>
      <c r="H150" s="3"/>
      <c r="I150" s="3" t="s">
        <v>41</v>
      </c>
      <c r="J150" s="3" t="s">
        <v>42</v>
      </c>
      <c r="K150" s="3"/>
      <c r="L150" s="1" t="str">
        <f>"DFS 1-AX250-"&amp;C150</f>
        <v>DFS 1-AX250-D2</v>
      </c>
      <c r="M150" s="1" t="s">
        <v>174</v>
      </c>
      <c r="N150" s="14"/>
      <c r="O150" s="14"/>
      <c r="P150" s="50"/>
      <c r="Q150" s="50"/>
      <c r="R150" s="1" t="s">
        <v>895</v>
      </c>
      <c r="S150" s="1" t="s">
        <v>895</v>
      </c>
      <c r="T150" s="1" t="s">
        <v>895</v>
      </c>
    </row>
    <row r="151" spans="1:21" ht="15" hidden="1" customHeight="1">
      <c r="A151" s="7"/>
      <c r="B151" s="48" t="s">
        <v>897</v>
      </c>
      <c r="C151" s="3" t="s">
        <v>898</v>
      </c>
      <c r="D151" s="3" t="s">
        <v>320</v>
      </c>
      <c r="E151" s="3"/>
      <c r="F151" s="3"/>
      <c r="G151" s="3"/>
      <c r="H151" s="3"/>
      <c r="I151" s="3" t="s">
        <v>41</v>
      </c>
      <c r="J151" s="3" t="s">
        <v>42</v>
      </c>
      <c r="K151" s="3"/>
      <c r="L151" s="1" t="str">
        <f>"DFS 1-AX250-"&amp;C151</f>
        <v>DFS 1-AX250-Si2H6</v>
      </c>
      <c r="M151" s="1" t="s">
        <v>174</v>
      </c>
      <c r="N151" s="14"/>
      <c r="O151" s="14"/>
      <c r="P151" s="50"/>
      <c r="Q151" s="50"/>
      <c r="R151" s="1" t="s">
        <v>895</v>
      </c>
      <c r="S151" s="1" t="s">
        <v>895</v>
      </c>
      <c r="T151" s="1" t="s">
        <v>895</v>
      </c>
    </row>
    <row r="152" spans="1:21" ht="15" hidden="1" customHeight="1">
      <c r="A152" s="7"/>
      <c r="B152" s="48" t="s">
        <v>899</v>
      </c>
      <c r="C152" s="3" t="s">
        <v>26</v>
      </c>
      <c r="D152" s="3" t="s">
        <v>218</v>
      </c>
      <c r="E152" s="3"/>
      <c r="F152" s="3"/>
      <c r="G152" s="3"/>
      <c r="H152" s="3"/>
      <c r="I152" s="3" t="s">
        <v>41</v>
      </c>
      <c r="J152" s="3" t="s">
        <v>42</v>
      </c>
      <c r="K152" s="3"/>
      <c r="L152" s="1" t="str">
        <f>"DFS 1-AX250-"&amp;C152</f>
        <v>DFS 1-AX250-NO</v>
      </c>
      <c r="M152" s="1" t="s">
        <v>174</v>
      </c>
      <c r="N152" s="14"/>
      <c r="O152" s="14"/>
      <c r="P152" s="50"/>
      <c r="Q152" s="50"/>
      <c r="R152" s="1" t="s">
        <v>895</v>
      </c>
      <c r="S152" s="1" t="s">
        <v>895</v>
      </c>
      <c r="T152" s="1" t="s">
        <v>895</v>
      </c>
    </row>
    <row r="153" spans="1:21" ht="15" customHeight="1">
      <c r="A153" s="7">
        <v>4509651947</v>
      </c>
      <c r="B153" s="92" t="s">
        <v>900</v>
      </c>
      <c r="C153" s="61" t="s">
        <v>665</v>
      </c>
      <c r="D153" s="3" t="s">
        <v>517</v>
      </c>
      <c r="E153" s="3" t="s">
        <v>106</v>
      </c>
      <c r="F153" s="3" t="s">
        <v>900</v>
      </c>
      <c r="G153" s="3" t="s">
        <v>901</v>
      </c>
      <c r="H153" s="3" t="s">
        <v>902</v>
      </c>
      <c r="I153" s="3" t="s">
        <v>41</v>
      </c>
      <c r="J153" s="3" t="s">
        <v>42</v>
      </c>
      <c r="K153" s="3" t="s">
        <v>903</v>
      </c>
      <c r="L153" s="62" t="str">
        <f>"DFS 1-AXDPO250-"&amp;C153&amp;"-HEAT"</f>
        <v>DFS 1-AXDPO250-HCl-HEAT</v>
      </c>
      <c r="M153" s="62" t="s">
        <v>174</v>
      </c>
      <c r="N153" s="93" t="s">
        <v>904</v>
      </c>
      <c r="O153" s="24" t="s">
        <v>261</v>
      </c>
      <c r="P153" s="64">
        <v>44421</v>
      </c>
      <c r="Q153" s="50">
        <v>44427</v>
      </c>
      <c r="R153" s="64" t="s">
        <v>15</v>
      </c>
      <c r="S153" s="64">
        <v>44421</v>
      </c>
      <c r="T153" s="53">
        <v>44474</v>
      </c>
      <c r="U153" s="93" t="s">
        <v>905</v>
      </c>
    </row>
    <row r="154" spans="1:21" ht="15" customHeight="1">
      <c r="A154" s="2">
        <v>4509620446</v>
      </c>
      <c r="B154" s="92" t="s">
        <v>906</v>
      </c>
      <c r="C154" s="61" t="s">
        <v>536</v>
      </c>
      <c r="D154" s="3" t="s">
        <v>537</v>
      </c>
      <c r="E154" s="3" t="s">
        <v>61</v>
      </c>
      <c r="F154" s="3" t="s">
        <v>906</v>
      </c>
      <c r="G154" s="3" t="s">
        <v>907</v>
      </c>
      <c r="H154" s="3" t="s">
        <v>908</v>
      </c>
      <c r="I154" s="3" t="s">
        <v>41</v>
      </c>
      <c r="J154" s="3" t="s">
        <v>42</v>
      </c>
      <c r="K154" s="3" t="s">
        <v>909</v>
      </c>
      <c r="L154" s="62" t="str">
        <f>"DFS 1-AX250-"&amp;C154</f>
        <v>DFS 1-AX250-B2H6 10%/H2</v>
      </c>
      <c r="M154" s="62" t="s">
        <v>174</v>
      </c>
      <c r="N154" s="93" t="s">
        <v>175</v>
      </c>
      <c r="O154" s="98" t="s">
        <v>175</v>
      </c>
      <c r="P154" s="63">
        <v>44280</v>
      </c>
      <c r="Q154" s="50">
        <v>44309</v>
      </c>
      <c r="R154" s="62" t="s">
        <v>15</v>
      </c>
      <c r="S154" s="64">
        <v>44293</v>
      </c>
      <c r="T154" s="53">
        <v>45155</v>
      </c>
      <c r="U154" s="62" t="s">
        <v>819</v>
      </c>
    </row>
    <row r="155" spans="1:21" ht="15" customHeight="1">
      <c r="A155" s="2">
        <v>4509760469</v>
      </c>
      <c r="B155" s="92" t="s">
        <v>910</v>
      </c>
      <c r="C155" s="61" t="s">
        <v>183</v>
      </c>
      <c r="D155" s="3" t="s">
        <v>184</v>
      </c>
      <c r="E155" s="3" t="s">
        <v>106</v>
      </c>
      <c r="F155" s="3" t="s">
        <v>910</v>
      </c>
      <c r="G155" s="3" t="s">
        <v>911</v>
      </c>
      <c r="H155" s="3" t="s">
        <v>912</v>
      </c>
      <c r="I155" s="3" t="s">
        <v>41</v>
      </c>
      <c r="J155" s="3" t="s">
        <v>42</v>
      </c>
      <c r="K155" s="3" t="s">
        <v>913</v>
      </c>
      <c r="L155" s="62" t="str">
        <f>"DFS 1-AXDPO250-"&amp;C155</f>
        <v>DFS 1-AXDPO250-HF</v>
      </c>
      <c r="M155" s="62" t="s">
        <v>174</v>
      </c>
      <c r="N155" s="98" t="s">
        <v>175</v>
      </c>
      <c r="O155" s="98" t="s">
        <v>175</v>
      </c>
      <c r="P155" s="64">
        <v>44384</v>
      </c>
      <c r="Q155" s="50">
        <v>44435</v>
      </c>
      <c r="R155" s="62" t="s">
        <v>15</v>
      </c>
      <c r="S155" s="64">
        <v>44384</v>
      </c>
      <c r="T155" s="53">
        <v>45176</v>
      </c>
      <c r="U155" s="62" t="s">
        <v>522</v>
      </c>
    </row>
    <row r="156" spans="1:21" ht="15" customHeight="1">
      <c r="A156" s="2">
        <v>4509760615</v>
      </c>
      <c r="B156" s="92" t="s">
        <v>914</v>
      </c>
      <c r="C156" s="61" t="s">
        <v>915</v>
      </c>
      <c r="D156" s="47" t="s">
        <v>916</v>
      </c>
      <c r="E156" s="3" t="s">
        <v>50</v>
      </c>
      <c r="F156" s="3" t="s">
        <v>914</v>
      </c>
      <c r="G156" s="3" t="s">
        <v>917</v>
      </c>
      <c r="H156" s="3" t="s">
        <v>918</v>
      </c>
      <c r="I156" s="3" t="s">
        <v>41</v>
      </c>
      <c r="J156" s="3" t="s">
        <v>42</v>
      </c>
      <c r="K156" s="3" t="s">
        <v>919</v>
      </c>
      <c r="L156" s="62" t="str">
        <f>"DFS 1-AX250-"&amp;C156</f>
        <v>DFS 1-AX250-SiCl4</v>
      </c>
      <c r="M156" s="62" t="s">
        <v>174</v>
      </c>
      <c r="N156" s="93" t="s">
        <v>752</v>
      </c>
      <c r="O156" s="97" t="s">
        <v>175</v>
      </c>
      <c r="P156" s="64">
        <v>44384</v>
      </c>
      <c r="Q156" s="50">
        <v>44407</v>
      </c>
      <c r="R156" s="62" t="s">
        <v>15</v>
      </c>
      <c r="S156" s="64">
        <v>44384</v>
      </c>
      <c r="T156" s="53">
        <v>44407</v>
      </c>
      <c r="U156" s="62" t="s">
        <v>455</v>
      </c>
    </row>
    <row r="157" spans="1:21" ht="15" customHeight="1">
      <c r="A157" s="2">
        <v>4509761078</v>
      </c>
      <c r="B157" s="92" t="s">
        <v>920</v>
      </c>
      <c r="C157" s="61" t="s">
        <v>199</v>
      </c>
      <c r="D157" s="3" t="s">
        <v>200</v>
      </c>
      <c r="E157" s="3" t="s">
        <v>50</v>
      </c>
      <c r="F157" s="3" t="s">
        <v>920</v>
      </c>
      <c r="G157" s="3" t="s">
        <v>921</v>
      </c>
      <c r="H157" s="3" t="s">
        <v>922</v>
      </c>
      <c r="I157" s="3" t="s">
        <v>41</v>
      </c>
      <c r="J157" s="3" t="s">
        <v>42</v>
      </c>
      <c r="K157" s="3" t="s">
        <v>923</v>
      </c>
      <c r="L157" s="62" t="str">
        <f>"DFS 1-AXDPO250-"&amp;C157&amp;"-HEAT"</f>
        <v>DFS 1-AXDPO250-DCS-HEAT</v>
      </c>
      <c r="M157" s="62" t="s">
        <v>174</v>
      </c>
      <c r="N157" s="98" t="s">
        <v>924</v>
      </c>
      <c r="O157" s="97" t="s">
        <v>261</v>
      </c>
      <c r="P157" s="64">
        <v>44386</v>
      </c>
      <c r="Q157" s="50">
        <v>44407</v>
      </c>
      <c r="R157" s="62" t="s">
        <v>15</v>
      </c>
      <c r="S157" s="64">
        <v>44386</v>
      </c>
      <c r="T157" s="53">
        <v>44407</v>
      </c>
      <c r="U157" s="62" t="s">
        <v>262</v>
      </c>
    </row>
    <row r="158" spans="1:21" ht="15" customHeight="1">
      <c r="A158" s="2">
        <v>4509761370</v>
      </c>
      <c r="B158" s="92" t="s">
        <v>925</v>
      </c>
      <c r="C158" s="61" t="s">
        <v>183</v>
      </c>
      <c r="D158" s="3" t="s">
        <v>184</v>
      </c>
      <c r="E158" s="3" t="s">
        <v>143</v>
      </c>
      <c r="F158" s="3" t="s">
        <v>925</v>
      </c>
      <c r="G158" s="3" t="s">
        <v>926</v>
      </c>
      <c r="H158" s="3" t="s">
        <v>927</v>
      </c>
      <c r="I158" s="3" t="s">
        <v>41</v>
      </c>
      <c r="J158" s="3" t="s">
        <v>42</v>
      </c>
      <c r="K158" s="3" t="s">
        <v>512</v>
      </c>
      <c r="L158" s="62" t="str">
        <f>"DFS 1-AXDPO250-"&amp;C158&amp;"-HEAT"</f>
        <v>DFS 1-AXDPO250-HF-HEAT</v>
      </c>
      <c r="M158" s="62" t="s">
        <v>174</v>
      </c>
      <c r="N158" s="93" t="s">
        <v>904</v>
      </c>
      <c r="O158" s="97" t="s">
        <v>261</v>
      </c>
      <c r="P158" s="63">
        <v>44417</v>
      </c>
      <c r="Q158" s="50" t="s">
        <v>150</v>
      </c>
      <c r="R158" s="62" t="s">
        <v>15</v>
      </c>
      <c r="S158" s="64">
        <v>44414</v>
      </c>
      <c r="T158" s="50">
        <v>44417</v>
      </c>
      <c r="U158" s="62" t="s">
        <v>262</v>
      </c>
    </row>
    <row r="159" spans="1:21" ht="15" customHeight="1">
      <c r="A159" s="2">
        <v>4509761322</v>
      </c>
      <c r="B159" s="92" t="s">
        <v>928</v>
      </c>
      <c r="C159" s="61" t="s">
        <v>199</v>
      </c>
      <c r="D159" s="3" t="s">
        <v>200</v>
      </c>
      <c r="E159" s="112" t="s">
        <v>143</v>
      </c>
      <c r="F159" s="3" t="s">
        <v>928</v>
      </c>
      <c r="G159" s="3" t="s">
        <v>929</v>
      </c>
      <c r="H159" s="3" t="s">
        <v>930</v>
      </c>
      <c r="I159" s="3" t="s">
        <v>41</v>
      </c>
      <c r="J159" s="3" t="s">
        <v>42</v>
      </c>
      <c r="K159" s="112" t="s">
        <v>524</v>
      </c>
      <c r="L159" s="62" t="str">
        <f>"DFS 1-AXDPO250-"&amp;C159&amp;"-HEAT"</f>
        <v>DFS 1-AXDPO250-DCS-HEAT</v>
      </c>
      <c r="M159" s="62" t="s">
        <v>174</v>
      </c>
      <c r="N159" s="93" t="s">
        <v>808</v>
      </c>
      <c r="O159" s="97" t="s">
        <v>261</v>
      </c>
      <c r="P159" s="63">
        <v>44417</v>
      </c>
      <c r="Q159" s="50" t="s">
        <v>150</v>
      </c>
      <c r="R159" s="62" t="s">
        <v>15</v>
      </c>
      <c r="S159" s="64">
        <v>44414</v>
      </c>
      <c r="T159" s="50">
        <v>44830</v>
      </c>
      <c r="U159" s="62" t="s">
        <v>262</v>
      </c>
    </row>
    <row r="160" spans="1:21" ht="15" customHeight="1">
      <c r="A160" s="2">
        <v>4509852748</v>
      </c>
      <c r="B160" s="92" t="s">
        <v>931</v>
      </c>
      <c r="C160" s="61" t="s">
        <v>69</v>
      </c>
      <c r="D160" s="3" t="s">
        <v>70</v>
      </c>
      <c r="E160" s="3" t="s">
        <v>61</v>
      </c>
      <c r="F160" s="3" t="s">
        <v>931</v>
      </c>
      <c r="G160" s="3" t="s">
        <v>932</v>
      </c>
      <c r="H160" s="3" t="s">
        <v>933</v>
      </c>
      <c r="I160" s="3" t="s">
        <v>41</v>
      </c>
      <c r="J160" s="3" t="s">
        <v>42</v>
      </c>
      <c r="K160" s="3" t="s">
        <v>934</v>
      </c>
      <c r="L160" s="62" t="str">
        <f>"DFS 1-AXDPO250-"&amp;C160</f>
        <v>DFS 1-AXDPO250-C4F6</v>
      </c>
      <c r="M160" s="62" t="s">
        <v>174</v>
      </c>
      <c r="N160" s="93" t="s">
        <v>935</v>
      </c>
      <c r="O160" s="24" t="s">
        <v>175</v>
      </c>
      <c r="P160" s="63">
        <v>44407</v>
      </c>
      <c r="Q160" s="50">
        <v>44459</v>
      </c>
      <c r="R160" s="62" t="s">
        <v>15</v>
      </c>
      <c r="S160" s="64">
        <v>44407</v>
      </c>
      <c r="T160" s="53">
        <v>44407</v>
      </c>
      <c r="U160" s="98" t="s">
        <v>645</v>
      </c>
    </row>
    <row r="161" spans="1:21" ht="15" hidden="1" customHeight="1">
      <c r="A161" s="2">
        <v>4509878004</v>
      </c>
      <c r="B161" s="48" t="s">
        <v>936</v>
      </c>
      <c r="C161" s="3" t="s">
        <v>834</v>
      </c>
      <c r="D161" s="3" t="s">
        <v>70</v>
      </c>
      <c r="E161" s="3"/>
      <c r="F161" s="3" t="s">
        <v>936</v>
      </c>
      <c r="G161" s="3" t="s">
        <v>937</v>
      </c>
      <c r="H161" s="3" t="s">
        <v>938</v>
      </c>
      <c r="I161" s="3" t="s">
        <v>41</v>
      </c>
      <c r="J161" s="3" t="s">
        <v>42</v>
      </c>
      <c r="K161" s="3"/>
      <c r="L161" s="1" t="str">
        <f>"DFS 1-AXDPO250-"&amp;C161</f>
        <v>DFS 1-AXDPO250-C4F6</v>
      </c>
      <c r="M161" s="1" t="s">
        <v>174</v>
      </c>
      <c r="N161" s="14"/>
      <c r="O161" s="14"/>
      <c r="P161" s="50"/>
      <c r="Q161" s="50"/>
      <c r="R161" s="1" t="s">
        <v>895</v>
      </c>
      <c r="S161" s="1" t="s">
        <v>895</v>
      </c>
      <c r="T161" s="1" t="s">
        <v>895</v>
      </c>
    </row>
    <row r="162" spans="1:21" ht="15" customHeight="1">
      <c r="A162" s="2">
        <v>4509896197</v>
      </c>
      <c r="B162" s="60" t="s">
        <v>939</v>
      </c>
      <c r="C162" s="60" t="s">
        <v>940</v>
      </c>
      <c r="D162" s="3" t="s">
        <v>648</v>
      </c>
      <c r="E162" s="3" t="s">
        <v>61</v>
      </c>
      <c r="F162" s="3" t="s">
        <v>939</v>
      </c>
      <c r="G162" s="3" t="s">
        <v>941</v>
      </c>
      <c r="H162" s="3" t="s">
        <v>942</v>
      </c>
      <c r="I162" s="3" t="s">
        <v>41</v>
      </c>
      <c r="J162" s="3" t="s">
        <v>42</v>
      </c>
      <c r="K162" s="3" t="s">
        <v>943</v>
      </c>
      <c r="L162" s="62" t="str">
        <f>"DFS 1-AXDPO250-"&amp;C162</f>
        <v>DFS 1-AXDPO250-PH3 30%/H2</v>
      </c>
      <c r="M162" s="62" t="s">
        <v>174</v>
      </c>
      <c r="N162" s="93" t="s">
        <v>175</v>
      </c>
      <c r="O162" s="98" t="s">
        <v>175</v>
      </c>
      <c r="P162" s="63">
        <v>44407</v>
      </c>
      <c r="Q162" s="50">
        <v>44550</v>
      </c>
      <c r="R162" s="62" t="s">
        <v>15</v>
      </c>
      <c r="S162" s="64">
        <v>44407</v>
      </c>
      <c r="T162" s="53">
        <v>45155</v>
      </c>
      <c r="U162" s="62" t="s">
        <v>819</v>
      </c>
    </row>
    <row r="163" spans="1:21" ht="15" customHeight="1">
      <c r="A163" s="2">
        <v>4509938326</v>
      </c>
      <c r="B163" s="92" t="s">
        <v>944</v>
      </c>
      <c r="C163" s="61" t="s">
        <v>183</v>
      </c>
      <c r="D163" s="3" t="s">
        <v>184</v>
      </c>
      <c r="E163" s="3" t="s">
        <v>106</v>
      </c>
      <c r="F163" s="3" t="s">
        <v>944</v>
      </c>
      <c r="G163" s="3" t="s">
        <v>945</v>
      </c>
      <c r="H163" s="3" t="s">
        <v>946</v>
      </c>
      <c r="I163" s="3" t="s">
        <v>41</v>
      </c>
      <c r="J163" s="3" t="s">
        <v>42</v>
      </c>
      <c r="K163" s="3" t="s">
        <v>947</v>
      </c>
      <c r="L163" s="62" t="str">
        <f>"DFS 1-AX250-"&amp;C163</f>
        <v>DFS 1-AX250-HF</v>
      </c>
      <c r="M163" s="62" t="s">
        <v>174</v>
      </c>
      <c r="N163" s="98" t="s">
        <v>175</v>
      </c>
      <c r="O163" s="98" t="s">
        <v>175</v>
      </c>
      <c r="P163" s="63">
        <v>44294</v>
      </c>
      <c r="Q163" s="50">
        <v>44435</v>
      </c>
      <c r="R163" s="62" t="s">
        <v>15</v>
      </c>
      <c r="S163" s="64">
        <v>44411</v>
      </c>
      <c r="T163" s="53">
        <v>45176</v>
      </c>
      <c r="U163" s="62" t="s">
        <v>522</v>
      </c>
    </row>
    <row r="164" spans="1:21" ht="15" hidden="1" customHeight="1">
      <c r="B164" s="48" t="s">
        <v>948</v>
      </c>
      <c r="C164" s="3" t="s">
        <v>915</v>
      </c>
      <c r="D164" s="47" t="s">
        <v>916</v>
      </c>
      <c r="E164" s="3"/>
      <c r="F164" s="3" t="s">
        <v>948</v>
      </c>
      <c r="G164" s="3" t="s">
        <v>949</v>
      </c>
      <c r="H164" s="3" t="s">
        <v>950</v>
      </c>
      <c r="I164" s="3" t="s">
        <v>41</v>
      </c>
      <c r="J164" s="3" t="s">
        <v>42</v>
      </c>
      <c r="K164" s="3"/>
      <c r="L164" s="1" t="str">
        <f>"DFS 1-AXDPO250-"&amp;C164</f>
        <v>DFS 1-AXDPO250-SiCl4</v>
      </c>
      <c r="M164" s="1" t="s">
        <v>174</v>
      </c>
      <c r="N164" s="14"/>
      <c r="O164" s="14"/>
      <c r="P164" s="50">
        <v>44440</v>
      </c>
      <c r="Q164" s="50"/>
      <c r="R164" s="1" t="s">
        <v>895</v>
      </c>
      <c r="S164" s="1" t="s">
        <v>895</v>
      </c>
      <c r="T164" s="1" t="s">
        <v>895</v>
      </c>
    </row>
    <row r="165" spans="1:21" ht="15" customHeight="1">
      <c r="A165" s="2">
        <v>4509987853</v>
      </c>
      <c r="B165" s="92" t="s">
        <v>951</v>
      </c>
      <c r="C165" s="61" t="s">
        <v>915</v>
      </c>
      <c r="D165" s="47" t="s">
        <v>916</v>
      </c>
      <c r="E165" s="3" t="s">
        <v>106</v>
      </c>
      <c r="F165" s="3" t="s">
        <v>951</v>
      </c>
      <c r="G165" s="3" t="s">
        <v>952</v>
      </c>
      <c r="H165" s="3" t="s">
        <v>953</v>
      </c>
      <c r="I165" s="3" t="s">
        <v>41</v>
      </c>
      <c r="J165" s="3" t="s">
        <v>42</v>
      </c>
      <c r="K165" s="3" t="s">
        <v>954</v>
      </c>
      <c r="L165" s="62" t="str">
        <f>"DFS 1-AXDPO250-"&amp;C165&amp;"-HEAT"</f>
        <v>DFS 1-AXDPO250-SiCl4-HEAT</v>
      </c>
      <c r="M165" s="62" t="s">
        <v>174</v>
      </c>
      <c r="N165" s="98" t="s">
        <v>808</v>
      </c>
      <c r="O165" s="24" t="s">
        <v>261</v>
      </c>
      <c r="P165" s="63">
        <v>44498</v>
      </c>
      <c r="Q165" s="50">
        <v>44581</v>
      </c>
      <c r="R165" s="62" t="s">
        <v>15</v>
      </c>
      <c r="S165" s="64">
        <v>44531</v>
      </c>
      <c r="T165" s="53">
        <v>44553</v>
      </c>
      <c r="U165" s="62" t="s">
        <v>905</v>
      </c>
    </row>
    <row r="166" spans="1:21" ht="15" hidden="1" customHeight="1">
      <c r="A166" s="2">
        <v>4510074767</v>
      </c>
      <c r="B166" s="48" t="s">
        <v>955</v>
      </c>
      <c r="C166" s="3" t="s">
        <v>183</v>
      </c>
      <c r="D166" s="3" t="s">
        <v>184</v>
      </c>
      <c r="E166" s="3"/>
      <c r="F166" s="3" t="s">
        <v>955</v>
      </c>
      <c r="G166" s="3" t="s">
        <v>956</v>
      </c>
      <c r="H166" s="3" t="s">
        <v>957</v>
      </c>
      <c r="I166" s="3" t="s">
        <v>41</v>
      </c>
      <c r="J166" s="3" t="s">
        <v>42</v>
      </c>
      <c r="K166" s="3"/>
      <c r="L166" s="1" t="str">
        <f>"DFS 1-AX250-"&amp;C166</f>
        <v>DFS 1-AX250-HF</v>
      </c>
      <c r="M166" s="1" t="s">
        <v>174</v>
      </c>
      <c r="N166" s="14"/>
      <c r="O166" s="14" t="s">
        <v>757</v>
      </c>
      <c r="P166" s="50">
        <v>44454</v>
      </c>
      <c r="Q166" s="50"/>
      <c r="R166" s="1" t="s">
        <v>895</v>
      </c>
      <c r="S166" s="1" t="s">
        <v>895</v>
      </c>
      <c r="T166" s="1" t="s">
        <v>895</v>
      </c>
    </row>
    <row r="167" spans="1:21" ht="15" hidden="1" customHeight="1">
      <c r="B167" s="48" t="s">
        <v>958</v>
      </c>
      <c r="C167" s="3" t="s">
        <v>959</v>
      </c>
      <c r="D167" s="3" t="s">
        <v>142</v>
      </c>
      <c r="E167" s="3"/>
      <c r="F167" s="3"/>
      <c r="G167" s="3"/>
      <c r="H167" s="3"/>
      <c r="I167" s="3" t="s">
        <v>41</v>
      </c>
      <c r="J167" s="3" t="s">
        <v>42</v>
      </c>
      <c r="K167" s="3"/>
      <c r="L167" s="1" t="str">
        <f>"DFS 1-AXDPO250-"&amp;C167</f>
        <v>DFS 1-AXDPO250-C2H2</v>
      </c>
      <c r="N167" s="14"/>
      <c r="O167" s="14"/>
      <c r="P167" s="50"/>
      <c r="Q167" s="50"/>
      <c r="R167" s="1" t="s">
        <v>895</v>
      </c>
      <c r="S167" s="1" t="s">
        <v>895</v>
      </c>
      <c r="T167" s="1" t="s">
        <v>895</v>
      </c>
    </row>
    <row r="168" spans="1:21">
      <c r="A168" s="2">
        <v>4510074839</v>
      </c>
      <c r="B168" s="92" t="s">
        <v>960</v>
      </c>
      <c r="C168" s="61" t="s">
        <v>183</v>
      </c>
      <c r="D168" s="3" t="s">
        <v>184</v>
      </c>
      <c r="E168" s="3" t="s">
        <v>226</v>
      </c>
      <c r="F168" s="3" t="s">
        <v>960</v>
      </c>
      <c r="G168" s="3" t="s">
        <v>961</v>
      </c>
      <c r="H168" s="3" t="s">
        <v>962</v>
      </c>
      <c r="I168" s="3" t="s">
        <v>41</v>
      </c>
      <c r="J168" s="3" t="s">
        <v>42</v>
      </c>
      <c r="K168" s="3" t="s">
        <v>963</v>
      </c>
      <c r="L168" s="62" t="str">
        <f>"DFS 1-AX250-"&amp;C168&amp;"-HEAT"</f>
        <v>DFS 1-AX250-HF-HEAT</v>
      </c>
      <c r="M168" s="62" t="s">
        <v>174</v>
      </c>
      <c r="N168" s="93" t="s">
        <v>808</v>
      </c>
      <c r="O168" s="97" t="s">
        <v>261</v>
      </c>
      <c r="P168" s="63">
        <v>44606</v>
      </c>
      <c r="Q168" s="50">
        <v>44698</v>
      </c>
      <c r="R168" s="62" t="s">
        <v>15</v>
      </c>
      <c r="S168" s="64">
        <v>44617</v>
      </c>
      <c r="T168" s="53">
        <v>44616</v>
      </c>
      <c r="U168" s="98" t="s">
        <v>964</v>
      </c>
    </row>
    <row r="169" spans="1:21" ht="15" customHeight="1">
      <c r="A169" s="2">
        <v>4510127962</v>
      </c>
      <c r="B169" s="92" t="s">
        <v>965</v>
      </c>
      <c r="C169" s="61" t="s">
        <v>113</v>
      </c>
      <c r="D169" s="3" t="s">
        <v>114</v>
      </c>
      <c r="E169" s="3"/>
      <c r="F169" s="3" t="s">
        <v>965</v>
      </c>
      <c r="G169" s="3" t="s">
        <v>966</v>
      </c>
      <c r="H169" s="3" t="s">
        <v>967</v>
      </c>
      <c r="I169" s="3" t="s">
        <v>41</v>
      </c>
      <c r="J169" s="3" t="s">
        <v>42</v>
      </c>
      <c r="K169" s="3"/>
      <c r="L169" s="62" t="str">
        <f>"DFS 1-AX250-"&amp;C169</f>
        <v>DFS 1-AX250-HBr</v>
      </c>
      <c r="M169" s="62" t="s">
        <v>174</v>
      </c>
      <c r="N169" s="93" t="s">
        <v>968</v>
      </c>
      <c r="O169" s="97" t="s">
        <v>175</v>
      </c>
      <c r="P169" s="63">
        <v>44606</v>
      </c>
      <c r="Q169" s="50"/>
      <c r="R169" s="62" t="s">
        <v>15</v>
      </c>
      <c r="S169" s="64">
        <v>44606</v>
      </c>
      <c r="T169" s="50">
        <v>44707</v>
      </c>
      <c r="U169" s="62" t="s">
        <v>455</v>
      </c>
    </row>
    <row r="170" spans="1:21" ht="15" customHeight="1">
      <c r="A170" s="2">
        <v>4510127665</v>
      </c>
      <c r="B170" s="92" t="s">
        <v>969</v>
      </c>
      <c r="C170" s="61" t="s">
        <v>120</v>
      </c>
      <c r="D170" s="3" t="s">
        <v>121</v>
      </c>
      <c r="E170" s="3"/>
      <c r="F170" s="3" t="s">
        <v>969</v>
      </c>
      <c r="G170" s="3" t="s">
        <v>970</v>
      </c>
      <c r="H170" s="3" t="s">
        <v>971</v>
      </c>
      <c r="I170" s="3" t="s">
        <v>41</v>
      </c>
      <c r="J170" s="3" t="s">
        <v>42</v>
      </c>
      <c r="K170" s="3"/>
      <c r="L170" s="62" t="str">
        <f>"DFS 1-AX250-"&amp;C170</f>
        <v>DFS 1-AX250-CH3F</v>
      </c>
      <c r="M170" s="62" t="s">
        <v>174</v>
      </c>
      <c r="N170" s="98" t="s">
        <v>968</v>
      </c>
      <c r="O170" s="97" t="s">
        <v>175</v>
      </c>
      <c r="P170" s="63">
        <v>44606</v>
      </c>
      <c r="Q170" s="50"/>
      <c r="R170" s="62" t="s">
        <v>15</v>
      </c>
      <c r="S170" s="64">
        <v>44606</v>
      </c>
      <c r="T170" s="53">
        <v>44614</v>
      </c>
      <c r="U170" s="62" t="s">
        <v>455</v>
      </c>
    </row>
    <row r="171" spans="1:21" ht="15" customHeight="1">
      <c r="A171" s="2">
        <v>3500784181</v>
      </c>
      <c r="B171" s="92" t="s">
        <v>972</v>
      </c>
      <c r="C171" s="61" t="s">
        <v>973</v>
      </c>
      <c r="D171" s="3" t="s">
        <v>184</v>
      </c>
      <c r="E171" s="3" t="s">
        <v>50</v>
      </c>
      <c r="F171" s="3" t="s">
        <v>972</v>
      </c>
      <c r="G171" s="3" t="s">
        <v>974</v>
      </c>
      <c r="H171" s="3" t="s">
        <v>975</v>
      </c>
      <c r="I171" s="3" t="s">
        <v>41</v>
      </c>
      <c r="J171" s="3" t="s">
        <v>42</v>
      </c>
      <c r="K171" s="105" t="s">
        <v>976</v>
      </c>
      <c r="L171" s="62" t="str">
        <f>"DFS 1-AX250-"&amp;C171&amp;"-HEAT"</f>
        <v>DFS 1-AX250-Jasper-HEAT</v>
      </c>
      <c r="M171" s="62" t="s">
        <v>174</v>
      </c>
      <c r="N171" s="93" t="s">
        <v>261</v>
      </c>
      <c r="O171" s="97" t="s">
        <v>261</v>
      </c>
      <c r="P171" s="63">
        <v>44508</v>
      </c>
      <c r="Q171" s="50">
        <v>44576</v>
      </c>
      <c r="R171" s="62" t="s">
        <v>15</v>
      </c>
      <c r="S171" s="64">
        <v>44501</v>
      </c>
      <c r="T171" s="53">
        <v>44944</v>
      </c>
      <c r="U171" s="62" t="s">
        <v>977</v>
      </c>
    </row>
    <row r="172" spans="1:21">
      <c r="A172" s="2">
        <v>4510162425</v>
      </c>
      <c r="B172" s="92" t="s">
        <v>978</v>
      </c>
      <c r="C172" s="61" t="s">
        <v>183</v>
      </c>
      <c r="D172" s="3" t="s">
        <v>184</v>
      </c>
      <c r="E172" s="3" t="s">
        <v>143</v>
      </c>
      <c r="F172" s="3" t="s">
        <v>978</v>
      </c>
      <c r="G172" s="3" t="s">
        <v>979</v>
      </c>
      <c r="H172" s="3" t="s">
        <v>980</v>
      </c>
      <c r="I172" s="3" t="s">
        <v>41</v>
      </c>
      <c r="J172" s="3" t="s">
        <v>42</v>
      </c>
      <c r="K172" s="3" t="s">
        <v>981</v>
      </c>
      <c r="L172" s="62" t="str">
        <f>"DFS 1-AX250-"&amp;C172&amp;"-HEAT"</f>
        <v>DFS 1-AX250-HF-HEAT</v>
      </c>
      <c r="M172" s="62" t="s">
        <v>174</v>
      </c>
      <c r="N172" s="93" t="s">
        <v>904</v>
      </c>
      <c r="O172" s="97" t="s">
        <v>261</v>
      </c>
      <c r="P172" s="63">
        <v>44516</v>
      </c>
      <c r="Q172" s="59">
        <v>44620</v>
      </c>
      <c r="R172" s="62" t="s">
        <v>15</v>
      </c>
      <c r="S172" s="64">
        <v>44544</v>
      </c>
      <c r="T172" s="53">
        <v>44552</v>
      </c>
      <c r="U172" s="62" t="s">
        <v>262</v>
      </c>
    </row>
    <row r="173" spans="1:21" ht="15" customHeight="1">
      <c r="A173" s="2">
        <v>4510350762</v>
      </c>
      <c r="B173" s="61" t="s">
        <v>982</v>
      </c>
      <c r="C173" s="61" t="s">
        <v>183</v>
      </c>
      <c r="D173" s="3" t="s">
        <v>184</v>
      </c>
      <c r="E173" s="3" t="s">
        <v>50</v>
      </c>
      <c r="F173" s="3" t="s">
        <v>982</v>
      </c>
      <c r="G173" s="3" t="s">
        <v>983</v>
      </c>
      <c r="H173" s="3" t="s">
        <v>984</v>
      </c>
      <c r="I173" s="3" t="s">
        <v>41</v>
      </c>
      <c r="J173" s="3" t="s">
        <v>42</v>
      </c>
      <c r="K173" s="3" t="s">
        <v>985</v>
      </c>
      <c r="L173" s="62" t="str">
        <f>"DFS 1-AXDPO250-"&amp;C173</f>
        <v>DFS 1-AXDPO250-HF</v>
      </c>
      <c r="M173" s="62" t="s">
        <v>174</v>
      </c>
      <c r="N173" s="93" t="s">
        <v>935</v>
      </c>
      <c r="O173" s="97" t="s">
        <v>175</v>
      </c>
      <c r="P173" s="63">
        <v>44856</v>
      </c>
      <c r="Q173" s="59">
        <v>44620</v>
      </c>
      <c r="R173" s="62" t="s">
        <v>15</v>
      </c>
      <c r="S173" s="64">
        <v>44489</v>
      </c>
      <c r="T173" s="53">
        <v>44552</v>
      </c>
      <c r="U173" s="62" t="s">
        <v>455</v>
      </c>
    </row>
    <row r="174" spans="1:21" ht="15" hidden="1" customHeight="1">
      <c r="B174" s="48" t="s">
        <v>986</v>
      </c>
      <c r="C174" s="3" t="s">
        <v>199</v>
      </c>
      <c r="D174" s="3" t="s">
        <v>200</v>
      </c>
      <c r="E174" s="3"/>
      <c r="F174" s="3"/>
      <c r="G174" s="3"/>
      <c r="H174" s="3"/>
      <c r="I174" s="3" t="s">
        <v>41</v>
      </c>
      <c r="J174" s="3" t="s">
        <v>42</v>
      </c>
      <c r="K174" s="3"/>
      <c r="L174" s="1" t="str">
        <f>"DFS 1-AXDPO250-"&amp;C174&amp;"-HEAT"</f>
        <v>DFS 1-AXDPO250-DCS-HEAT</v>
      </c>
      <c r="M174" s="1" t="s">
        <v>174</v>
      </c>
      <c r="N174" s="14"/>
      <c r="O174" s="14" t="s">
        <v>808</v>
      </c>
      <c r="P174" s="50"/>
      <c r="Q174" s="50"/>
      <c r="R174" s="1" t="s">
        <v>895</v>
      </c>
      <c r="S174" s="1" t="s">
        <v>895</v>
      </c>
      <c r="T174" s="1" t="s">
        <v>895</v>
      </c>
    </row>
    <row r="175" spans="1:21" ht="15" customHeight="1">
      <c r="A175" s="2">
        <v>4510373187</v>
      </c>
      <c r="B175" s="61" t="s">
        <v>987</v>
      </c>
      <c r="C175" s="61" t="s">
        <v>988</v>
      </c>
      <c r="D175" s="3" t="s">
        <v>988</v>
      </c>
      <c r="E175" s="3" t="s">
        <v>106</v>
      </c>
      <c r="F175" s="3" t="s">
        <v>987</v>
      </c>
      <c r="G175" s="3" t="s">
        <v>989</v>
      </c>
      <c r="H175" s="3" t="s">
        <v>990</v>
      </c>
      <c r="I175" s="3" t="s">
        <v>41</v>
      </c>
      <c r="J175" s="3" t="s">
        <v>42</v>
      </c>
      <c r="K175" s="3" t="s">
        <v>991</v>
      </c>
      <c r="L175" s="62" t="str">
        <f>"DFS 1-AXDPO250-"&amp;C175</f>
        <v>DFS 1-AXDPO250-EG1</v>
      </c>
      <c r="M175" s="62" t="s">
        <v>174</v>
      </c>
      <c r="N175" s="98" t="s">
        <v>175</v>
      </c>
      <c r="O175" s="98" t="s">
        <v>175</v>
      </c>
      <c r="P175" s="63">
        <v>44501</v>
      </c>
      <c r="Q175" s="59">
        <v>44620</v>
      </c>
      <c r="R175" s="62" t="s">
        <v>15</v>
      </c>
      <c r="S175" s="64">
        <v>44501</v>
      </c>
      <c r="T175" s="53">
        <v>44501</v>
      </c>
      <c r="U175" s="62" t="s">
        <v>467</v>
      </c>
    </row>
    <row r="176" spans="1:21" ht="15" customHeight="1">
      <c r="A176" s="2">
        <v>4510361395</v>
      </c>
      <c r="B176" s="61" t="s">
        <v>992</v>
      </c>
      <c r="C176" s="61" t="s">
        <v>665</v>
      </c>
      <c r="D176" s="47" t="s">
        <v>916</v>
      </c>
      <c r="E176" s="3" t="s">
        <v>106</v>
      </c>
      <c r="F176" s="3" t="s">
        <v>992</v>
      </c>
      <c r="G176" s="3" t="s">
        <v>993</v>
      </c>
      <c r="H176" s="3" t="s">
        <v>994</v>
      </c>
      <c r="I176" s="3" t="s">
        <v>41</v>
      </c>
      <c r="J176" s="3" t="s">
        <v>42</v>
      </c>
      <c r="K176" s="3" t="s">
        <v>995</v>
      </c>
      <c r="L176" s="62" t="str">
        <f>"DFS 1-AXDPO250-"&amp;C176&amp;"-HEAT"</f>
        <v>DFS 1-AXDPO250-HCl-HEAT</v>
      </c>
      <c r="M176" s="62" t="s">
        <v>174</v>
      </c>
      <c r="N176" s="93" t="s">
        <v>808</v>
      </c>
      <c r="O176" s="24" t="s">
        <v>261</v>
      </c>
      <c r="P176" s="63">
        <v>44601</v>
      </c>
      <c r="Q176" s="59">
        <v>44656</v>
      </c>
      <c r="R176" s="62" t="s">
        <v>15</v>
      </c>
      <c r="S176" s="64">
        <v>44603</v>
      </c>
      <c r="T176" s="53">
        <v>44757</v>
      </c>
      <c r="U176" s="62" t="s">
        <v>905</v>
      </c>
    </row>
    <row r="177" spans="1:21" ht="15" customHeight="1">
      <c r="A177" s="2">
        <v>4510351314</v>
      </c>
      <c r="B177" s="61" t="s">
        <v>996</v>
      </c>
      <c r="C177" s="61" t="s">
        <v>206</v>
      </c>
      <c r="D177" s="3" t="s">
        <v>207</v>
      </c>
      <c r="E177" s="3"/>
      <c r="F177" s="3" t="s">
        <v>996</v>
      </c>
      <c r="G177" s="3" t="s">
        <v>997</v>
      </c>
      <c r="H177" s="3" t="s">
        <v>998</v>
      </c>
      <c r="I177" s="3" t="s">
        <v>41</v>
      </c>
      <c r="J177" s="3" t="s">
        <v>42</v>
      </c>
      <c r="K177" s="3"/>
      <c r="L177" s="62" t="str">
        <f>"DFS 1-AXDPO250-"&amp;C177</f>
        <v>DFS 1-AXDPO250-F2 20%/N2</v>
      </c>
      <c r="M177" s="62" t="s">
        <v>174</v>
      </c>
      <c r="N177" s="93" t="s">
        <v>935</v>
      </c>
      <c r="O177" s="97" t="s">
        <v>175</v>
      </c>
      <c r="P177" s="63">
        <v>44613</v>
      </c>
      <c r="Q177" s="50"/>
      <c r="R177" s="62" t="s">
        <v>15</v>
      </c>
      <c r="S177" s="64">
        <v>44613</v>
      </c>
      <c r="T177" s="53">
        <v>44614</v>
      </c>
      <c r="U177" s="62" t="s">
        <v>455</v>
      </c>
    </row>
    <row r="178" spans="1:21" ht="15" customHeight="1">
      <c r="A178" s="2">
        <v>4510360744</v>
      </c>
      <c r="B178" s="61" t="s">
        <v>999</v>
      </c>
      <c r="C178" s="61" t="s">
        <v>183</v>
      </c>
      <c r="D178" s="3" t="s">
        <v>184</v>
      </c>
      <c r="E178" s="3"/>
      <c r="F178" s="3" t="s">
        <v>999</v>
      </c>
      <c r="G178" s="3" t="s">
        <v>1000</v>
      </c>
      <c r="H178" s="3" t="s">
        <v>1001</v>
      </c>
      <c r="I178" s="3" t="s">
        <v>41</v>
      </c>
      <c r="J178" s="3" t="s">
        <v>42</v>
      </c>
      <c r="K178" s="3"/>
      <c r="L178" s="62" t="str">
        <f>"DFS 1-AXDPO250-"&amp;C178</f>
        <v>DFS 1-AXDPO250-HF</v>
      </c>
      <c r="M178" s="62" t="s">
        <v>174</v>
      </c>
      <c r="N178" s="93" t="s">
        <v>757</v>
      </c>
      <c r="O178" s="97" t="s">
        <v>175</v>
      </c>
      <c r="P178" s="63">
        <v>44620</v>
      </c>
      <c r="Q178" s="50"/>
      <c r="R178" s="62" t="s">
        <v>15</v>
      </c>
      <c r="S178" s="64">
        <v>44620</v>
      </c>
      <c r="T178" s="50">
        <v>44707</v>
      </c>
      <c r="U178" s="62" t="s">
        <v>455</v>
      </c>
    </row>
    <row r="179" spans="1:21" ht="15" customHeight="1">
      <c r="A179" s="2">
        <v>4510361329</v>
      </c>
      <c r="B179" s="61" t="s">
        <v>1002</v>
      </c>
      <c r="C179" s="61" t="s">
        <v>915</v>
      </c>
      <c r="D179" s="47" t="s">
        <v>916</v>
      </c>
      <c r="E179" s="3"/>
      <c r="F179" s="3" t="s">
        <v>1002</v>
      </c>
      <c r="G179" s="3" t="s">
        <v>1003</v>
      </c>
      <c r="H179" s="3" t="s">
        <v>1004</v>
      </c>
      <c r="I179" s="3" t="s">
        <v>41</v>
      </c>
      <c r="J179" s="3" t="s">
        <v>42</v>
      </c>
      <c r="K179" s="3"/>
      <c r="L179" s="62" t="str">
        <f>"DFS 1-AXDPO250-"&amp;C179</f>
        <v>DFS 1-AXDPO250-SiCl4</v>
      </c>
      <c r="M179" s="62" t="s">
        <v>174</v>
      </c>
      <c r="N179" s="93" t="s">
        <v>1005</v>
      </c>
      <c r="O179" s="97" t="s">
        <v>175</v>
      </c>
      <c r="P179" s="63">
        <v>44613</v>
      </c>
      <c r="Q179" s="50"/>
      <c r="R179" s="62" t="s">
        <v>15</v>
      </c>
      <c r="S179" s="64">
        <v>44603</v>
      </c>
      <c r="T179" s="53">
        <v>44614</v>
      </c>
      <c r="U179" s="62" t="s">
        <v>455</v>
      </c>
    </row>
    <row r="180" spans="1:21" ht="15" customHeight="1">
      <c r="A180" s="2">
        <v>4510396066</v>
      </c>
      <c r="B180" s="61" t="s">
        <v>1006</v>
      </c>
      <c r="C180" s="61" t="s">
        <v>915</v>
      </c>
      <c r="D180" s="47" t="s">
        <v>916</v>
      </c>
      <c r="E180" s="3"/>
      <c r="F180" s="3" t="s">
        <v>1006</v>
      </c>
      <c r="G180" s="3" t="s">
        <v>1007</v>
      </c>
      <c r="H180" s="3" t="s">
        <v>1008</v>
      </c>
      <c r="I180" s="3" t="s">
        <v>41</v>
      </c>
      <c r="J180" s="3" t="s">
        <v>42</v>
      </c>
      <c r="K180" s="3"/>
      <c r="L180" s="62" t="str">
        <f>"DFS 1-AXDPO250-"&amp;C180&amp;"-HEAT"</f>
        <v>DFS 1-AXDPO250-SiCl4-HEAT</v>
      </c>
      <c r="M180" s="62" t="s">
        <v>174</v>
      </c>
      <c r="N180" s="93" t="s">
        <v>808</v>
      </c>
      <c r="O180" s="97" t="s">
        <v>261</v>
      </c>
      <c r="P180" s="63">
        <v>44627</v>
      </c>
      <c r="Q180" s="50"/>
      <c r="R180" s="62" t="s">
        <v>15</v>
      </c>
      <c r="S180" s="64">
        <v>44635</v>
      </c>
      <c r="T180" s="50">
        <v>44707</v>
      </c>
      <c r="U180" s="62" t="s">
        <v>262</v>
      </c>
    </row>
    <row r="181" spans="1:21" ht="15" customHeight="1">
      <c r="A181" s="2">
        <v>4510396115</v>
      </c>
      <c r="B181" s="61" t="s">
        <v>1009</v>
      </c>
      <c r="C181" s="60" t="s">
        <v>1010</v>
      </c>
      <c r="D181" s="3" t="s">
        <v>1011</v>
      </c>
      <c r="E181" s="3" t="s">
        <v>61</v>
      </c>
      <c r="F181" s="3" t="s">
        <v>1009</v>
      </c>
      <c r="G181" s="3" t="s">
        <v>1012</v>
      </c>
      <c r="H181" s="3" t="s">
        <v>1013</v>
      </c>
      <c r="I181" s="3" t="s">
        <v>41</v>
      </c>
      <c r="J181" s="3" t="s">
        <v>42</v>
      </c>
      <c r="K181" s="3" t="s">
        <v>1014</v>
      </c>
      <c r="L181" s="62" t="str">
        <f>"DFS 1-AX250-"&amp;C181</f>
        <v>DFS 1-AX250-B2H6 .1%/H2</v>
      </c>
      <c r="M181" s="62" t="s">
        <v>174</v>
      </c>
      <c r="N181" s="93" t="s">
        <v>175</v>
      </c>
      <c r="O181" s="98" t="s">
        <v>175</v>
      </c>
      <c r="P181" s="63">
        <v>44627</v>
      </c>
      <c r="Q181" s="50"/>
      <c r="R181" s="62" t="s">
        <v>15</v>
      </c>
      <c r="S181" s="64">
        <v>44627</v>
      </c>
      <c r="T181" s="53">
        <v>45155</v>
      </c>
      <c r="U181" s="62" t="s">
        <v>819</v>
      </c>
    </row>
    <row r="182" spans="1:21" ht="15" customHeight="1">
      <c r="A182" s="2">
        <v>4510465047</v>
      </c>
      <c r="B182" s="92" t="s">
        <v>1015</v>
      </c>
      <c r="C182" s="60" t="s">
        <v>168</v>
      </c>
      <c r="D182" s="3" t="s">
        <v>169</v>
      </c>
      <c r="E182" s="3" t="s">
        <v>106</v>
      </c>
      <c r="F182" s="3" t="s">
        <v>1015</v>
      </c>
      <c r="G182" s="3" t="s">
        <v>1016</v>
      </c>
      <c r="H182" s="3" t="s">
        <v>1017</v>
      </c>
      <c r="I182" s="3" t="s">
        <v>41</v>
      </c>
      <c r="J182" s="3" t="s">
        <v>42</v>
      </c>
      <c r="K182" s="3" t="s">
        <v>1018</v>
      </c>
      <c r="L182" s="62" t="str">
        <f>"DFS 1-AX250-"&amp;C182&amp;"-HEAT"</f>
        <v>DFS 1-AX250-ClF3-HEAT</v>
      </c>
      <c r="M182" s="62" t="s">
        <v>174</v>
      </c>
      <c r="N182" s="93" t="s">
        <v>808</v>
      </c>
      <c r="O182" s="24" t="s">
        <v>261</v>
      </c>
      <c r="P182" s="63">
        <v>44636</v>
      </c>
      <c r="Q182" s="50">
        <v>44651</v>
      </c>
      <c r="R182" s="62" t="s">
        <v>15</v>
      </c>
      <c r="S182" s="64">
        <v>44642</v>
      </c>
      <c r="T182" s="53">
        <v>44644</v>
      </c>
      <c r="U182" s="62" t="s">
        <v>905</v>
      </c>
    </row>
    <row r="183" spans="1:21" ht="15" customHeight="1">
      <c r="A183" s="2">
        <v>4510478868</v>
      </c>
      <c r="B183" s="61" t="s">
        <v>1019</v>
      </c>
      <c r="C183" s="61" t="s">
        <v>183</v>
      </c>
      <c r="D183" s="3" t="s">
        <v>184</v>
      </c>
      <c r="E183" s="3" t="s">
        <v>226</v>
      </c>
      <c r="F183" s="3" t="s">
        <v>1019</v>
      </c>
      <c r="G183" s="3" t="s">
        <v>1020</v>
      </c>
      <c r="H183" s="3" t="s">
        <v>1021</v>
      </c>
      <c r="I183" s="3" t="s">
        <v>41</v>
      </c>
      <c r="J183" s="3" t="s">
        <v>42</v>
      </c>
      <c r="K183" s="3" t="s">
        <v>1022</v>
      </c>
      <c r="L183" s="62" t="str">
        <f>"DFS 1-AXDPO250-"&amp;C183</f>
        <v>DFS 1-AXDPO250-HF</v>
      </c>
      <c r="M183" s="62" t="s">
        <v>174</v>
      </c>
      <c r="N183" s="93" t="s">
        <v>757</v>
      </c>
      <c r="O183" s="97" t="s">
        <v>175</v>
      </c>
      <c r="P183" s="63">
        <v>44630</v>
      </c>
      <c r="Q183" s="50">
        <v>44699</v>
      </c>
      <c r="R183" s="62" t="s">
        <v>15</v>
      </c>
      <c r="S183" s="64">
        <v>44627</v>
      </c>
      <c r="T183" s="53">
        <v>44627</v>
      </c>
      <c r="U183" s="62" t="s">
        <v>455</v>
      </c>
    </row>
    <row r="184" spans="1:21" ht="15" customHeight="1">
      <c r="A184" s="2">
        <v>4510465133</v>
      </c>
      <c r="B184" s="61" t="s">
        <v>1023</v>
      </c>
      <c r="C184" s="61" t="s">
        <v>199</v>
      </c>
      <c r="D184" s="3" t="s">
        <v>200</v>
      </c>
      <c r="E184" s="3" t="s">
        <v>61</v>
      </c>
      <c r="F184" s="3" t="s">
        <v>1023</v>
      </c>
      <c r="G184" s="3" t="s">
        <v>1024</v>
      </c>
      <c r="H184" s="3" t="s">
        <v>1025</v>
      </c>
      <c r="I184" s="3" t="s">
        <v>41</v>
      </c>
      <c r="J184" s="3" t="s">
        <v>42</v>
      </c>
      <c r="K184" s="3" t="s">
        <v>1026</v>
      </c>
      <c r="L184" s="62" t="str">
        <f>"DFS 1-AX250-"&amp;C184&amp;"-HEAT"</f>
        <v>DFS 1-AX250-DCS-HEAT</v>
      </c>
      <c r="M184" s="62" t="s">
        <v>174</v>
      </c>
      <c r="N184" s="57" t="s">
        <v>261</v>
      </c>
      <c r="O184" s="24" t="s">
        <v>261</v>
      </c>
      <c r="P184" s="63">
        <v>44652</v>
      </c>
      <c r="Q184" s="50">
        <v>44656</v>
      </c>
      <c r="R184" s="62" t="s">
        <v>15</v>
      </c>
      <c r="S184" s="64">
        <v>44642</v>
      </c>
      <c r="T184" s="53">
        <v>45148</v>
      </c>
      <c r="U184" s="98" t="s">
        <v>1027</v>
      </c>
    </row>
    <row r="185" spans="1:21" ht="15" customHeight="1">
      <c r="A185" s="2">
        <v>4510464834</v>
      </c>
      <c r="B185" s="92" t="s">
        <v>1028</v>
      </c>
      <c r="C185" s="60" t="s">
        <v>168</v>
      </c>
      <c r="D185" s="3" t="s">
        <v>169</v>
      </c>
      <c r="E185" s="3" t="s">
        <v>106</v>
      </c>
      <c r="F185" s="3" t="s">
        <v>1028</v>
      </c>
      <c r="G185" s="3" t="s">
        <v>1029</v>
      </c>
      <c r="H185" s="3" t="s">
        <v>1030</v>
      </c>
      <c r="I185" s="3" t="s">
        <v>41</v>
      </c>
      <c r="J185" s="3" t="s">
        <v>42</v>
      </c>
      <c r="K185" s="3" t="s">
        <v>1031</v>
      </c>
      <c r="L185" s="62" t="str">
        <f>"DFS 1-AX250-"&amp;C185&amp;"-HEAT"</f>
        <v>DFS 1-AX250-ClF3-HEAT</v>
      </c>
      <c r="M185" s="62" t="s">
        <v>174</v>
      </c>
      <c r="N185" s="93" t="s">
        <v>808</v>
      </c>
      <c r="O185" s="24" t="s">
        <v>261</v>
      </c>
      <c r="P185" s="63">
        <v>44658</v>
      </c>
      <c r="Q185" s="50">
        <v>44769</v>
      </c>
      <c r="R185" s="62" t="s">
        <v>15</v>
      </c>
      <c r="S185" s="64">
        <v>44715</v>
      </c>
      <c r="T185" s="53">
        <v>44757</v>
      </c>
      <c r="U185" s="62" t="s">
        <v>905</v>
      </c>
    </row>
    <row r="186" spans="1:21" ht="15" customHeight="1">
      <c r="A186" s="114">
        <v>4510464922</v>
      </c>
      <c r="B186" s="92" t="s">
        <v>1032</v>
      </c>
      <c r="C186" s="92" t="s">
        <v>183</v>
      </c>
      <c r="D186" s="3" t="s">
        <v>184</v>
      </c>
      <c r="E186" s="3" t="s">
        <v>106</v>
      </c>
      <c r="F186" s="3" t="s">
        <v>1032</v>
      </c>
      <c r="G186" s="3" t="s">
        <v>1033</v>
      </c>
      <c r="H186" s="3" t="s">
        <v>1034</v>
      </c>
      <c r="I186" s="3" t="s">
        <v>41</v>
      </c>
      <c r="J186" s="3" t="s">
        <v>42</v>
      </c>
      <c r="K186" s="3" t="s">
        <v>1035</v>
      </c>
      <c r="L186" s="62" t="str">
        <f>"DFS 1-AX250-"&amp;C186</f>
        <v>DFS 1-AX250-HF</v>
      </c>
      <c r="M186" s="62" t="s">
        <v>174</v>
      </c>
      <c r="N186" s="93" t="s">
        <v>757</v>
      </c>
      <c r="O186" s="97" t="s">
        <v>175</v>
      </c>
      <c r="P186" s="63">
        <v>44642</v>
      </c>
      <c r="Q186" s="50">
        <v>44721</v>
      </c>
      <c r="R186" s="62" t="s">
        <v>15</v>
      </c>
      <c r="S186" s="64">
        <v>44644</v>
      </c>
      <c r="T186" s="53">
        <v>44651</v>
      </c>
      <c r="U186" s="62" t="s">
        <v>176</v>
      </c>
    </row>
    <row r="187" spans="1:21" ht="15" customHeight="1">
      <c r="A187" s="2">
        <v>4510496740</v>
      </c>
      <c r="B187" s="92" t="s">
        <v>1036</v>
      </c>
      <c r="C187" s="61" t="s">
        <v>141</v>
      </c>
      <c r="D187" s="3" t="s">
        <v>142</v>
      </c>
      <c r="E187" s="3" t="s">
        <v>61</v>
      </c>
      <c r="F187" s="3" t="s">
        <v>1036</v>
      </c>
      <c r="G187" s="3" t="s">
        <v>1037</v>
      </c>
      <c r="H187" s="3" t="s">
        <v>1038</v>
      </c>
      <c r="I187" s="3" t="s">
        <v>41</v>
      </c>
      <c r="J187" s="3" t="s">
        <v>42</v>
      </c>
      <c r="K187" s="3" t="s">
        <v>1039</v>
      </c>
      <c r="L187" s="62" t="str">
        <f>"DFS 1-AX250-"&amp;C187</f>
        <v>DFS 1-AX250-C2H2</v>
      </c>
      <c r="M187" s="62" t="s">
        <v>565</v>
      </c>
      <c r="N187" s="93" t="s">
        <v>577</v>
      </c>
      <c r="O187" s="24" t="s">
        <v>577</v>
      </c>
      <c r="P187" s="63">
        <v>44666</v>
      </c>
      <c r="Q187" s="50">
        <v>44916</v>
      </c>
      <c r="R187" s="62" t="s">
        <v>15</v>
      </c>
      <c r="S187" s="64">
        <v>44864</v>
      </c>
      <c r="T187" s="50">
        <v>44916</v>
      </c>
      <c r="U187" s="57" t="s">
        <v>578</v>
      </c>
    </row>
    <row r="188" spans="1:21" ht="15" customHeight="1">
      <c r="A188" s="114">
        <v>4510478906</v>
      </c>
      <c r="B188" s="92" t="s">
        <v>1040</v>
      </c>
      <c r="C188" s="61" t="s">
        <v>127</v>
      </c>
      <c r="D188" s="3" t="s">
        <v>128</v>
      </c>
      <c r="E188" s="3" t="s">
        <v>106</v>
      </c>
      <c r="F188" s="3" t="s">
        <v>1040</v>
      </c>
      <c r="G188" s="3" t="s">
        <v>1041</v>
      </c>
      <c r="H188" s="3" t="s">
        <v>1042</v>
      </c>
      <c r="I188" s="3" t="s">
        <v>41</v>
      </c>
      <c r="J188" s="3" t="s">
        <v>42</v>
      </c>
      <c r="K188" s="3" t="s">
        <v>1043</v>
      </c>
      <c r="L188" s="62" t="str">
        <f>"DFS 1-AX250-"&amp;C188</f>
        <v>DFS 1-AX250-BCl3</v>
      </c>
      <c r="M188" s="62" t="s">
        <v>174</v>
      </c>
      <c r="N188" s="93" t="s">
        <v>757</v>
      </c>
      <c r="O188" s="97" t="s">
        <v>175</v>
      </c>
      <c r="P188" s="63">
        <v>44648</v>
      </c>
      <c r="Q188" s="50"/>
      <c r="R188" s="62" t="s">
        <v>15</v>
      </c>
      <c r="S188" s="64">
        <v>44648</v>
      </c>
      <c r="T188" s="53">
        <v>44651</v>
      </c>
      <c r="U188" s="62" t="s">
        <v>176</v>
      </c>
    </row>
    <row r="189" spans="1:21" ht="15" customHeight="1">
      <c r="A189" s="114">
        <v>4510507836</v>
      </c>
      <c r="B189" s="92" t="s">
        <v>1044</v>
      </c>
      <c r="C189" s="61" t="s">
        <v>665</v>
      </c>
      <c r="D189" s="3" t="s">
        <v>517</v>
      </c>
      <c r="E189" s="3" t="s">
        <v>106</v>
      </c>
      <c r="F189" s="3" t="s">
        <v>1044</v>
      </c>
      <c r="G189" s="3" t="s">
        <v>1045</v>
      </c>
      <c r="H189" s="3" t="s">
        <v>1046</v>
      </c>
      <c r="I189" s="3" t="s">
        <v>41</v>
      </c>
      <c r="J189" s="3" t="s">
        <v>42</v>
      </c>
      <c r="K189" s="3" t="s">
        <v>1047</v>
      </c>
      <c r="L189" s="62" t="str">
        <f>"DFS 1-AXDPO250-"&amp;C189&amp;"-HEAT"</f>
        <v>DFS 1-AXDPO250-HCl-HEAT</v>
      </c>
      <c r="M189" s="62" t="s">
        <v>174</v>
      </c>
      <c r="N189" s="93" t="s">
        <v>808</v>
      </c>
      <c r="O189" s="24" t="s">
        <v>261</v>
      </c>
      <c r="P189" s="63">
        <v>44741</v>
      </c>
      <c r="Q189" s="50">
        <v>44757</v>
      </c>
      <c r="R189" s="62" t="s">
        <v>15</v>
      </c>
      <c r="S189" s="64">
        <v>44676</v>
      </c>
      <c r="T189" s="50">
        <v>44757</v>
      </c>
      <c r="U189" s="62" t="s">
        <v>905</v>
      </c>
    </row>
    <row r="190" spans="1:21" ht="15" customHeight="1">
      <c r="A190" s="2">
        <v>4510507857</v>
      </c>
      <c r="B190" s="92" t="s">
        <v>1048</v>
      </c>
      <c r="C190" s="61" t="s">
        <v>665</v>
      </c>
      <c r="D190" s="3" t="s">
        <v>517</v>
      </c>
      <c r="E190" s="3" t="s">
        <v>106</v>
      </c>
      <c r="F190" s="3" t="s">
        <v>1048</v>
      </c>
      <c r="G190" s="3" t="s">
        <v>1049</v>
      </c>
      <c r="H190" s="3" t="s">
        <v>1050</v>
      </c>
      <c r="I190" s="3" t="s">
        <v>41</v>
      </c>
      <c r="J190" s="3" t="s">
        <v>42</v>
      </c>
      <c r="K190" s="3" t="s">
        <v>1051</v>
      </c>
      <c r="L190" s="62" t="str">
        <f>"DFS 1-AXDPO250-"&amp;C190&amp;"-HEAT"</f>
        <v>DFS 1-AXDPO250-HCl-HEAT</v>
      </c>
      <c r="M190" s="62" t="s">
        <v>174</v>
      </c>
      <c r="N190" s="93" t="s">
        <v>808</v>
      </c>
      <c r="O190" s="24" t="s">
        <v>261</v>
      </c>
      <c r="P190" s="63">
        <v>44747</v>
      </c>
      <c r="Q190" s="50">
        <v>44769</v>
      </c>
      <c r="R190" s="62" t="s">
        <v>15</v>
      </c>
      <c r="S190" s="64">
        <v>44700</v>
      </c>
      <c r="T190" s="50">
        <v>44757</v>
      </c>
      <c r="U190" s="62" t="s">
        <v>905</v>
      </c>
    </row>
    <row r="191" spans="1:21" ht="15" customHeight="1">
      <c r="A191" s="2">
        <v>4510537337</v>
      </c>
      <c r="B191" s="61" t="s">
        <v>1052</v>
      </c>
      <c r="C191" s="61" t="s">
        <v>183</v>
      </c>
      <c r="D191" s="3" t="s">
        <v>184</v>
      </c>
      <c r="E191" s="112" t="s">
        <v>143</v>
      </c>
      <c r="F191" s="3" t="s">
        <v>1052</v>
      </c>
      <c r="G191" s="3" t="s">
        <v>1053</v>
      </c>
      <c r="H191" s="3" t="s">
        <v>1054</v>
      </c>
      <c r="I191" s="3" t="s">
        <v>41</v>
      </c>
      <c r="J191" s="3" t="s">
        <v>42</v>
      </c>
      <c r="K191" s="112" t="s">
        <v>1055</v>
      </c>
      <c r="L191" s="62" t="str">
        <f>"DFS 1-AXDPO250-"&amp;C191&amp;"-HEAT"</f>
        <v>DFS 1-AXDPO250-HF-HEAT</v>
      </c>
      <c r="M191" s="62" t="s">
        <v>174</v>
      </c>
      <c r="N191" s="93" t="s">
        <v>808</v>
      </c>
      <c r="O191" s="97" t="s">
        <v>261</v>
      </c>
      <c r="P191" s="63">
        <v>44679</v>
      </c>
      <c r="Q191" s="50">
        <v>44734</v>
      </c>
      <c r="R191" s="62" t="s">
        <v>15</v>
      </c>
      <c r="S191" s="64">
        <v>44680</v>
      </c>
      <c r="T191" s="50">
        <v>44734</v>
      </c>
      <c r="U191" s="62" t="s">
        <v>262</v>
      </c>
    </row>
    <row r="192" spans="1:21" ht="15" customHeight="1">
      <c r="A192" s="2">
        <v>4510537344</v>
      </c>
      <c r="B192" s="61" t="s">
        <v>1056</v>
      </c>
      <c r="C192" s="61" t="s">
        <v>199</v>
      </c>
      <c r="D192" s="3" t="s">
        <v>200</v>
      </c>
      <c r="E192" s="112" t="s">
        <v>143</v>
      </c>
      <c r="F192" s="3" t="s">
        <v>1056</v>
      </c>
      <c r="G192" s="3" t="s">
        <v>1057</v>
      </c>
      <c r="H192" s="3" t="s">
        <v>1058</v>
      </c>
      <c r="I192" s="3" t="s">
        <v>41</v>
      </c>
      <c r="J192" s="3" t="s">
        <v>42</v>
      </c>
      <c r="K192" s="112" t="s">
        <v>1059</v>
      </c>
      <c r="L192" s="62" t="str">
        <f>"DFS 1-AXDPO250-"&amp;C192&amp;"-HEAT"</f>
        <v>DFS 1-AXDPO250-DCS-HEAT</v>
      </c>
      <c r="M192" s="62" t="s">
        <v>174</v>
      </c>
      <c r="N192" s="93" t="s">
        <v>808</v>
      </c>
      <c r="O192" s="97" t="s">
        <v>261</v>
      </c>
      <c r="P192" s="63">
        <v>44672</v>
      </c>
      <c r="Q192" s="50">
        <v>44734</v>
      </c>
      <c r="R192" s="62" t="s">
        <v>15</v>
      </c>
      <c r="S192" s="64">
        <v>44685</v>
      </c>
      <c r="T192" s="50">
        <v>44734</v>
      </c>
      <c r="U192" s="62" t="s">
        <v>262</v>
      </c>
    </row>
    <row r="193" spans="1:21" ht="15" customHeight="1">
      <c r="A193" s="114">
        <v>4510548226</v>
      </c>
      <c r="B193" s="61" t="s">
        <v>1060</v>
      </c>
      <c r="C193" s="61" t="s">
        <v>915</v>
      </c>
      <c r="D193" s="47" t="s">
        <v>916</v>
      </c>
      <c r="E193" s="3" t="s">
        <v>106</v>
      </c>
      <c r="F193" s="3" t="s">
        <v>1060</v>
      </c>
      <c r="G193" s="3" t="s">
        <v>1061</v>
      </c>
      <c r="H193" s="3" t="s">
        <v>1062</v>
      </c>
      <c r="I193" s="3" t="s">
        <v>41</v>
      </c>
      <c r="J193" s="3" t="s">
        <v>42</v>
      </c>
      <c r="K193" s="3" t="s">
        <v>1063</v>
      </c>
      <c r="L193" s="62" t="str">
        <f>"DFS 1-AXDPO250-"&amp;C193&amp;"-HEAT"</f>
        <v>DFS 1-AXDPO250-SiCl4-HEAT</v>
      </c>
      <c r="M193" s="62" t="s">
        <v>174</v>
      </c>
      <c r="N193" s="93" t="s">
        <v>808</v>
      </c>
      <c r="O193" s="24" t="s">
        <v>261</v>
      </c>
      <c r="P193" s="63">
        <v>44693</v>
      </c>
      <c r="Q193" s="50"/>
      <c r="R193" s="62" t="s">
        <v>15</v>
      </c>
      <c r="S193" s="64">
        <v>44767</v>
      </c>
      <c r="T193" s="53">
        <v>44767</v>
      </c>
      <c r="U193" s="62" t="s">
        <v>905</v>
      </c>
    </row>
    <row r="194" spans="1:21" ht="15" customHeight="1">
      <c r="A194" s="2">
        <v>4510537893</v>
      </c>
      <c r="B194" s="61" t="s">
        <v>1064</v>
      </c>
      <c r="C194" s="61" t="s">
        <v>199</v>
      </c>
      <c r="D194" s="3" t="s">
        <v>200</v>
      </c>
      <c r="E194" s="3" t="s">
        <v>61</v>
      </c>
      <c r="F194" s="3" t="s">
        <v>1064</v>
      </c>
      <c r="G194" s="3" t="s">
        <v>1065</v>
      </c>
      <c r="H194" s="3" t="s">
        <v>1066</v>
      </c>
      <c r="I194" s="3" t="s">
        <v>41</v>
      </c>
      <c r="J194" s="3" t="s">
        <v>42</v>
      </c>
      <c r="K194" s="3" t="s">
        <v>1067</v>
      </c>
      <c r="L194" s="62" t="str">
        <f>"DFS 1-AXDPO250-"&amp;C194&amp;"-HEAT"</f>
        <v>DFS 1-AXDPO250-DCS-HEAT</v>
      </c>
      <c r="M194" s="62" t="s">
        <v>174</v>
      </c>
      <c r="N194" s="57" t="s">
        <v>261</v>
      </c>
      <c r="O194" s="57" t="s">
        <v>261</v>
      </c>
      <c r="P194" s="63">
        <v>44700</v>
      </c>
      <c r="Q194" s="50"/>
      <c r="R194" s="62" t="s">
        <v>15</v>
      </c>
      <c r="S194" s="64">
        <v>44708</v>
      </c>
      <c r="T194" s="50">
        <v>45169</v>
      </c>
      <c r="U194" s="62" t="s">
        <v>1068</v>
      </c>
    </row>
    <row r="195" spans="1:21" ht="15" customHeight="1">
      <c r="A195" s="2">
        <v>4510550620</v>
      </c>
      <c r="B195" s="61" t="s">
        <v>1069</v>
      </c>
      <c r="C195" s="60" t="s">
        <v>843</v>
      </c>
      <c r="D195" s="3" t="s">
        <v>60</v>
      </c>
      <c r="E195" s="3" t="s">
        <v>61</v>
      </c>
      <c r="F195" s="3" t="s">
        <v>1069</v>
      </c>
      <c r="G195" s="3" t="s">
        <v>1070</v>
      </c>
      <c r="H195" s="3" t="s">
        <v>1071</v>
      </c>
      <c r="I195" s="3" t="s">
        <v>41</v>
      </c>
      <c r="J195" s="3" t="s">
        <v>42</v>
      </c>
      <c r="K195" s="3" t="s">
        <v>1072</v>
      </c>
      <c r="L195" s="62" t="str">
        <f>"DFS 1-AX250-"&amp;C195</f>
        <v>DFS 1-AX250-CH2F2</v>
      </c>
      <c r="M195" s="62" t="s">
        <v>174</v>
      </c>
      <c r="N195" s="93" t="s">
        <v>175</v>
      </c>
      <c r="O195" s="93" t="s">
        <v>175</v>
      </c>
      <c r="P195" s="63">
        <v>44686</v>
      </c>
      <c r="Q195" s="50"/>
      <c r="R195" s="62" t="s">
        <v>15</v>
      </c>
      <c r="S195" s="64">
        <v>44655</v>
      </c>
      <c r="T195" s="53">
        <v>45148</v>
      </c>
      <c r="U195" s="62" t="s">
        <v>491</v>
      </c>
    </row>
    <row r="196" spans="1:21" ht="15" customHeight="1">
      <c r="A196" s="2">
        <v>4510574328</v>
      </c>
      <c r="B196" s="61" t="s">
        <v>1073</v>
      </c>
      <c r="C196" s="61" t="s">
        <v>665</v>
      </c>
      <c r="D196" s="3" t="s">
        <v>517</v>
      </c>
      <c r="E196" s="3" t="s">
        <v>106</v>
      </c>
      <c r="F196" s="3" t="s">
        <v>1073</v>
      </c>
      <c r="G196" s="3" t="s">
        <v>1074</v>
      </c>
      <c r="H196" s="3" t="s">
        <v>1075</v>
      </c>
      <c r="I196" s="3" t="s">
        <v>41</v>
      </c>
      <c r="J196" s="3" t="s">
        <v>42</v>
      </c>
      <c r="K196" s="3" t="s">
        <v>1076</v>
      </c>
      <c r="L196" s="62" t="str">
        <f>"DFS 1-AXDPO250-"&amp;C196&amp;"-HEAT"</f>
        <v>DFS 1-AXDPO250-HCl-HEAT</v>
      </c>
      <c r="M196" s="62" t="s">
        <v>174</v>
      </c>
      <c r="N196" s="93" t="s">
        <v>808</v>
      </c>
      <c r="O196" s="24" t="s">
        <v>261</v>
      </c>
      <c r="P196" s="63">
        <v>44662</v>
      </c>
      <c r="Q196" s="50">
        <v>44727</v>
      </c>
      <c r="R196" s="62" t="s">
        <v>15</v>
      </c>
      <c r="S196" s="64">
        <v>44662</v>
      </c>
      <c r="T196" s="50">
        <v>44757</v>
      </c>
      <c r="U196" s="62" t="s">
        <v>905</v>
      </c>
    </row>
    <row r="197" spans="1:21" ht="15" customHeight="1">
      <c r="A197" s="2">
        <v>4510814526</v>
      </c>
      <c r="B197" s="60" t="s">
        <v>1077</v>
      </c>
      <c r="C197" s="60" t="s">
        <v>510</v>
      </c>
      <c r="D197" s="3" t="s">
        <v>511</v>
      </c>
      <c r="E197" s="3" t="s">
        <v>106</v>
      </c>
      <c r="F197" s="3" t="s">
        <v>1077</v>
      </c>
      <c r="G197" s="3" t="s">
        <v>1078</v>
      </c>
      <c r="H197" s="3" t="s">
        <v>1079</v>
      </c>
      <c r="I197" s="3" t="s">
        <v>41</v>
      </c>
      <c r="J197" s="3" t="s">
        <v>42</v>
      </c>
      <c r="K197" s="3" t="s">
        <v>1080</v>
      </c>
      <c r="L197" s="62" t="str">
        <f>"DFS 1-AXDPO250-"&amp;C197</f>
        <v>DFS 1-AXDPO250-PF3</v>
      </c>
      <c r="M197" s="62" t="s">
        <v>174</v>
      </c>
      <c r="N197" s="93" t="s">
        <v>431</v>
      </c>
      <c r="O197" s="97" t="s">
        <v>175</v>
      </c>
      <c r="P197" s="63">
        <v>44936</v>
      </c>
      <c r="Q197" s="50"/>
      <c r="R197" s="62" t="s">
        <v>15</v>
      </c>
      <c r="S197" s="64">
        <v>44925</v>
      </c>
      <c r="T197" s="50">
        <v>44923</v>
      </c>
      <c r="U197" s="62" t="s">
        <v>1081</v>
      </c>
    </row>
    <row r="198" spans="1:21" ht="15" customHeight="1">
      <c r="A198" s="2">
        <v>4511510958</v>
      </c>
      <c r="B198" s="61" t="s">
        <v>1082</v>
      </c>
      <c r="C198" s="61" t="s">
        <v>536</v>
      </c>
      <c r="D198" s="3" t="s">
        <v>537</v>
      </c>
      <c r="E198" s="3"/>
      <c r="F198" s="3" t="s">
        <v>1082</v>
      </c>
      <c r="G198" s="3" t="s">
        <v>1083</v>
      </c>
      <c r="H198" s="3" t="s">
        <v>1084</v>
      </c>
      <c r="I198" s="3" t="s">
        <v>41</v>
      </c>
      <c r="J198" s="3" t="s">
        <v>42</v>
      </c>
      <c r="K198" s="3"/>
      <c r="L198" s="62" t="str">
        <f>"DFS 1-AXDPO250-"&amp;C198&amp;"-HEAT"</f>
        <v>DFS 1-AXDPO250-B2H6 10%/H2-HEAT</v>
      </c>
      <c r="M198" s="62" t="s">
        <v>174</v>
      </c>
      <c r="N198" s="93" t="s">
        <v>875</v>
      </c>
      <c r="O198" s="97" t="s">
        <v>261</v>
      </c>
      <c r="P198" s="63">
        <v>44889</v>
      </c>
      <c r="Q198" s="50"/>
      <c r="R198" s="62" t="s">
        <v>15</v>
      </c>
      <c r="S198" s="64">
        <v>44889</v>
      </c>
      <c r="T198" s="53">
        <v>44886</v>
      </c>
      <c r="U198" s="62" t="s">
        <v>262</v>
      </c>
    </row>
    <row r="199" spans="1:21" ht="15" customHeight="1">
      <c r="A199" s="2">
        <v>4511291542</v>
      </c>
      <c r="B199" s="61" t="s">
        <v>1085</v>
      </c>
      <c r="C199" s="60" t="s">
        <v>1010</v>
      </c>
      <c r="D199" s="3" t="s">
        <v>1011</v>
      </c>
      <c r="E199" s="3"/>
      <c r="F199" s="3" t="s">
        <v>1085</v>
      </c>
      <c r="G199" s="3" t="s">
        <v>1086</v>
      </c>
      <c r="H199" s="3" t="s">
        <v>1087</v>
      </c>
      <c r="I199" s="3" t="s">
        <v>41</v>
      </c>
      <c r="J199" s="3" t="s">
        <v>42</v>
      </c>
      <c r="K199" s="3"/>
      <c r="L199" s="62" t="str">
        <f>"DFS 1-AX250-"&amp;C199</f>
        <v>DFS 1-AX250-B2H6 .1%/H2</v>
      </c>
      <c r="M199" s="62" t="s">
        <v>174</v>
      </c>
      <c r="N199" s="14" t="s">
        <v>431</v>
      </c>
      <c r="O199" s="97" t="s">
        <v>175</v>
      </c>
      <c r="P199" s="63">
        <v>44952</v>
      </c>
      <c r="Q199" s="50"/>
      <c r="R199" s="62" t="s">
        <v>15</v>
      </c>
      <c r="S199" s="64">
        <v>44967</v>
      </c>
      <c r="T199" s="53">
        <v>44992</v>
      </c>
      <c r="U199" s="62" t="s">
        <v>1088</v>
      </c>
    </row>
    <row r="200" spans="1:21" ht="15" customHeight="1">
      <c r="A200" s="2">
        <v>4511291542</v>
      </c>
      <c r="B200" s="61" t="s">
        <v>1089</v>
      </c>
      <c r="C200" s="3" t="s">
        <v>1090</v>
      </c>
      <c r="D200" s="3" t="s">
        <v>1091</v>
      </c>
      <c r="E200" s="3" t="s">
        <v>61</v>
      </c>
      <c r="F200" s="61" t="s">
        <v>1089</v>
      </c>
      <c r="G200" s="61" t="s">
        <v>1092</v>
      </c>
      <c r="H200" s="61" t="s">
        <v>1093</v>
      </c>
      <c r="I200" s="3" t="s">
        <v>41</v>
      </c>
      <c r="J200" s="3" t="s">
        <v>42</v>
      </c>
      <c r="K200" s="61" t="s">
        <v>1094</v>
      </c>
      <c r="L200" s="62" t="str">
        <f>"DFS 1-AX250-"&amp;C200</f>
        <v>DFS 1-AX250-C2H4</v>
      </c>
      <c r="M200" s="62" t="s">
        <v>174</v>
      </c>
      <c r="N200" s="93" t="s">
        <v>175</v>
      </c>
      <c r="O200" s="98" t="s">
        <v>175</v>
      </c>
      <c r="P200" s="63">
        <v>44952</v>
      </c>
      <c r="Q200" s="63"/>
      <c r="R200" s="62" t="s">
        <v>15</v>
      </c>
      <c r="S200" s="64">
        <v>44566</v>
      </c>
      <c r="T200" s="53">
        <v>45155</v>
      </c>
      <c r="U200" s="62" t="s">
        <v>819</v>
      </c>
    </row>
    <row r="201" spans="1:21" ht="15" customHeight="1">
      <c r="A201" s="2">
        <v>4511291542</v>
      </c>
      <c r="B201" s="61" t="s">
        <v>1095</v>
      </c>
      <c r="C201" s="61" t="s">
        <v>829</v>
      </c>
      <c r="D201" s="3" t="s">
        <v>105</v>
      </c>
      <c r="E201" s="3" t="s">
        <v>106</v>
      </c>
      <c r="F201" s="61" t="s">
        <v>1095</v>
      </c>
      <c r="G201" s="61" t="s">
        <v>1096</v>
      </c>
      <c r="H201" s="61" t="s">
        <v>1097</v>
      </c>
      <c r="I201" s="3" t="s">
        <v>41</v>
      </c>
      <c r="J201" s="3" t="s">
        <v>42</v>
      </c>
      <c r="K201" s="61" t="s">
        <v>1098</v>
      </c>
      <c r="L201" s="62" t="str">
        <f>"DFS 1-AX250-"&amp;C201</f>
        <v>DFS 1-AX250-CL2</v>
      </c>
      <c r="M201" s="62" t="s">
        <v>174</v>
      </c>
      <c r="N201" s="14" t="s">
        <v>431</v>
      </c>
      <c r="O201" s="97" t="s">
        <v>175</v>
      </c>
      <c r="P201" s="63">
        <v>44952</v>
      </c>
      <c r="Q201" s="63"/>
      <c r="R201" s="62" t="s">
        <v>15</v>
      </c>
      <c r="S201" s="64">
        <v>44967</v>
      </c>
      <c r="T201" s="53">
        <v>44992</v>
      </c>
      <c r="U201" s="62" t="s">
        <v>1099</v>
      </c>
    </row>
    <row r="202" spans="1:21" ht="15" customHeight="1">
      <c r="A202" s="2">
        <v>4511291542</v>
      </c>
      <c r="B202" s="61" t="s">
        <v>1100</v>
      </c>
      <c r="C202" s="60" t="s">
        <v>168</v>
      </c>
      <c r="D202" s="3" t="s">
        <v>169</v>
      </c>
      <c r="E202" s="3" t="s">
        <v>106</v>
      </c>
      <c r="F202" s="61" t="s">
        <v>1100</v>
      </c>
      <c r="G202" s="61" t="s">
        <v>1101</v>
      </c>
      <c r="H202" s="61" t="s">
        <v>1102</v>
      </c>
      <c r="I202" s="3" t="s">
        <v>41</v>
      </c>
      <c r="J202" s="3" t="s">
        <v>42</v>
      </c>
      <c r="K202" s="61" t="s">
        <v>1103</v>
      </c>
      <c r="L202" s="62" t="str">
        <f>"DFS 1-AX250-"&amp;C202&amp;"-HEAT"</f>
        <v>DFS 1-AX250-ClF3-HEAT</v>
      </c>
      <c r="M202" s="62" t="s">
        <v>174</v>
      </c>
      <c r="N202" s="14" t="s">
        <v>875</v>
      </c>
      <c r="O202" s="24" t="s">
        <v>261</v>
      </c>
      <c r="P202" s="63">
        <v>44952</v>
      </c>
      <c r="Q202" s="63"/>
      <c r="R202" s="62" t="s">
        <v>15</v>
      </c>
      <c r="S202" s="64">
        <v>44952</v>
      </c>
      <c r="T202" s="64">
        <v>44957</v>
      </c>
      <c r="U202" s="62" t="s">
        <v>905</v>
      </c>
    </row>
    <row r="203" spans="1:21" ht="15" customHeight="1">
      <c r="A203" s="2">
        <v>4511291542</v>
      </c>
      <c r="B203" s="61" t="s">
        <v>1104</v>
      </c>
      <c r="C203" s="61" t="s">
        <v>199</v>
      </c>
      <c r="D203" s="3" t="s">
        <v>200</v>
      </c>
      <c r="E203" s="61"/>
      <c r="F203" s="61" t="s">
        <v>1104</v>
      </c>
      <c r="G203" s="61" t="s">
        <v>1105</v>
      </c>
      <c r="H203" s="61" t="s">
        <v>1106</v>
      </c>
      <c r="I203" s="3" t="s">
        <v>41</v>
      </c>
      <c r="J203" s="3" t="s">
        <v>42</v>
      </c>
      <c r="K203" s="61"/>
      <c r="L203" s="62" t="str">
        <f>"DFS 1-AX250-"&amp;C203&amp;"-HEAT"</f>
        <v>DFS 1-AX250-DCS-HEAT</v>
      </c>
      <c r="M203" s="62" t="s">
        <v>174</v>
      </c>
      <c r="N203" s="14" t="s">
        <v>875</v>
      </c>
      <c r="O203" s="97" t="s">
        <v>261</v>
      </c>
      <c r="P203" s="63">
        <v>44952</v>
      </c>
      <c r="Q203" s="63"/>
      <c r="R203" s="62" t="s">
        <v>15</v>
      </c>
      <c r="S203" s="64">
        <v>44952</v>
      </c>
      <c r="T203" s="64">
        <v>44957</v>
      </c>
      <c r="U203" s="62" t="s">
        <v>262</v>
      </c>
    </row>
    <row r="204" spans="1:21" ht="15" customHeight="1">
      <c r="A204" s="2">
        <v>4511291542</v>
      </c>
      <c r="B204" s="61" t="s">
        <v>1107</v>
      </c>
      <c r="C204" s="60" t="s">
        <v>168</v>
      </c>
      <c r="D204" s="3" t="s">
        <v>169</v>
      </c>
      <c r="E204" s="3" t="s">
        <v>106</v>
      </c>
      <c r="F204" s="3" t="s">
        <v>1107</v>
      </c>
      <c r="G204" s="3" t="s">
        <v>1108</v>
      </c>
      <c r="H204" s="3" t="s">
        <v>1109</v>
      </c>
      <c r="I204" s="3" t="s">
        <v>41</v>
      </c>
      <c r="J204" s="3" t="s">
        <v>42</v>
      </c>
      <c r="K204" s="61" t="s">
        <v>1110</v>
      </c>
      <c r="L204" s="62" t="str">
        <f>"DFS 1-AX250-"&amp;C204&amp;"-HEAT"</f>
        <v>DFS 1-AX250-ClF3-HEAT</v>
      </c>
      <c r="M204" s="62" t="s">
        <v>174</v>
      </c>
      <c r="N204" s="14" t="s">
        <v>875</v>
      </c>
      <c r="O204" s="24" t="s">
        <v>261</v>
      </c>
      <c r="P204" s="63">
        <v>44952</v>
      </c>
      <c r="Q204" s="50"/>
      <c r="R204" s="62" t="s">
        <v>15</v>
      </c>
      <c r="S204" s="64">
        <v>44952</v>
      </c>
      <c r="T204" s="64">
        <v>44957</v>
      </c>
      <c r="U204" s="62" t="s">
        <v>1111</v>
      </c>
    </row>
    <row r="205" spans="1:21" ht="15" customHeight="1">
      <c r="A205" s="65">
        <v>4511754901</v>
      </c>
      <c r="B205" s="61" t="s">
        <v>1112</v>
      </c>
      <c r="C205" s="111" t="s">
        <v>413</v>
      </c>
      <c r="D205" s="3" t="s">
        <v>414</v>
      </c>
      <c r="E205" s="3" t="s">
        <v>61</v>
      </c>
      <c r="F205" s="61" t="s">
        <v>1112</v>
      </c>
      <c r="G205" s="61" t="s">
        <v>1113</v>
      </c>
      <c r="H205" s="61" t="s">
        <v>1114</v>
      </c>
      <c r="I205" s="3" t="s">
        <v>41</v>
      </c>
      <c r="J205" s="3" t="s">
        <v>42</v>
      </c>
      <c r="K205" s="61" t="s">
        <v>1115</v>
      </c>
      <c r="L205" s="62" t="str">
        <f>"DFS 1-AX250-"&amp;C205</f>
        <v>DFS 1-AX250-Garnet</v>
      </c>
      <c r="M205" s="62" t="s">
        <v>174</v>
      </c>
      <c r="N205" s="93" t="s">
        <v>175</v>
      </c>
      <c r="O205" s="93" t="s">
        <v>175</v>
      </c>
      <c r="P205" s="63">
        <v>45058</v>
      </c>
      <c r="Q205" s="63"/>
      <c r="R205" s="62" t="s">
        <v>15</v>
      </c>
      <c r="S205" s="64">
        <v>45058</v>
      </c>
      <c r="T205" s="53">
        <v>45148</v>
      </c>
      <c r="U205" s="62" t="s">
        <v>491</v>
      </c>
    </row>
    <row r="206" spans="1:21" ht="15" customHeight="1">
      <c r="A206" s="65">
        <v>4511754901</v>
      </c>
      <c r="B206" s="60" t="s">
        <v>1116</v>
      </c>
      <c r="C206" s="61" t="s">
        <v>141</v>
      </c>
      <c r="D206" s="3" t="s">
        <v>142</v>
      </c>
      <c r="E206" s="3" t="s">
        <v>61</v>
      </c>
      <c r="F206" s="61" t="s">
        <v>1116</v>
      </c>
      <c r="G206" s="61" t="s">
        <v>1117</v>
      </c>
      <c r="H206" s="61" t="s">
        <v>1118</v>
      </c>
      <c r="I206" s="3" t="s">
        <v>41</v>
      </c>
      <c r="J206" s="3" t="s">
        <v>42</v>
      </c>
      <c r="K206" s="61" t="s">
        <v>1119</v>
      </c>
      <c r="L206" s="62" t="str">
        <f>"DFS 1-AX250-"&amp;C206</f>
        <v>DFS 1-AX250-C2H2</v>
      </c>
      <c r="M206" s="62" t="s">
        <v>565</v>
      </c>
      <c r="N206" s="93" t="s">
        <v>577</v>
      </c>
      <c r="O206" s="24" t="s">
        <v>577</v>
      </c>
      <c r="P206" s="63">
        <v>44872</v>
      </c>
      <c r="Q206" s="63"/>
      <c r="R206" s="62" t="s">
        <v>15</v>
      </c>
      <c r="S206" s="64">
        <v>44896</v>
      </c>
      <c r="T206" s="64">
        <v>44896</v>
      </c>
      <c r="U206" s="57" t="s">
        <v>578</v>
      </c>
    </row>
    <row r="207" spans="1:21" ht="15" customHeight="1">
      <c r="A207" s="65">
        <v>4512141882</v>
      </c>
      <c r="B207" s="61" t="s">
        <v>1120</v>
      </c>
      <c r="C207" s="61" t="s">
        <v>127</v>
      </c>
      <c r="D207" s="3" t="s">
        <v>128</v>
      </c>
      <c r="E207" s="61"/>
      <c r="F207" s="3" t="s">
        <v>1120</v>
      </c>
      <c r="G207" s="61" t="s">
        <v>1121</v>
      </c>
      <c r="H207" s="61" t="s">
        <v>1122</v>
      </c>
      <c r="I207" s="3" t="s">
        <v>41</v>
      </c>
      <c r="J207" s="3" t="s">
        <v>42</v>
      </c>
      <c r="K207" s="61"/>
      <c r="L207" s="62" t="str">
        <f>"DFS 1-AX250-"&amp;C207</f>
        <v>DFS 1-AX250-BCl3</v>
      </c>
      <c r="M207" s="62" t="s">
        <v>174</v>
      </c>
      <c r="N207" s="1" t="s">
        <v>431</v>
      </c>
      <c r="O207" s="24" t="s">
        <v>175</v>
      </c>
      <c r="P207" s="63">
        <v>45028</v>
      </c>
      <c r="Q207" s="63"/>
      <c r="R207" s="62" t="s">
        <v>15</v>
      </c>
      <c r="S207" s="64">
        <v>45027</v>
      </c>
      <c r="T207" s="64">
        <v>45026</v>
      </c>
      <c r="U207" s="62" t="s">
        <v>1123</v>
      </c>
    </row>
    <row r="208" spans="1:21" ht="15" hidden="1" customHeight="1">
      <c r="A208" s="65"/>
      <c r="B208" s="48" t="s">
        <v>1124</v>
      </c>
      <c r="C208" s="3" t="s">
        <v>1090</v>
      </c>
      <c r="D208" s="3" t="s">
        <v>1091</v>
      </c>
      <c r="E208" s="61"/>
      <c r="F208" s="3"/>
      <c r="G208" s="61"/>
      <c r="H208" s="61"/>
      <c r="I208" s="3" t="s">
        <v>41</v>
      </c>
      <c r="J208" s="3" t="s">
        <v>42</v>
      </c>
      <c r="K208" s="61"/>
      <c r="L208" s="1" t="str">
        <f>"DFS 1-AX250-"&amp;C208</f>
        <v>DFS 1-AX250-C2H4</v>
      </c>
      <c r="M208" s="1" t="s">
        <v>174</v>
      </c>
      <c r="O208" s="1" t="s">
        <v>431</v>
      </c>
      <c r="P208" s="63"/>
      <c r="Q208" s="63"/>
      <c r="R208" s="1" t="s">
        <v>895</v>
      </c>
      <c r="S208" s="1" t="s">
        <v>895</v>
      </c>
      <c r="T208" s="1" t="s">
        <v>895</v>
      </c>
      <c r="U208" s="62"/>
    </row>
    <row r="209" spans="1:21" ht="15" customHeight="1">
      <c r="A209" s="65">
        <v>4512141882</v>
      </c>
      <c r="B209" s="61" t="s">
        <v>1125</v>
      </c>
      <c r="C209" s="60" t="s">
        <v>1126</v>
      </c>
      <c r="D209" s="61" t="s">
        <v>1127</v>
      </c>
      <c r="E209" s="61"/>
      <c r="F209" s="3" t="s">
        <v>1125</v>
      </c>
      <c r="G209" s="61" t="s">
        <v>1128</v>
      </c>
      <c r="H209" s="61" t="s">
        <v>1129</v>
      </c>
      <c r="I209" s="3" t="s">
        <v>41</v>
      </c>
      <c r="J209" s="3" t="s">
        <v>42</v>
      </c>
      <c r="K209" s="61"/>
      <c r="L209" s="62" t="str">
        <f>"DFS 1-AX250-"&amp;C209&amp;"-HEAT"</f>
        <v>DFS 1-AX250-C3F6-HEAT</v>
      </c>
      <c r="M209" s="62" t="s">
        <v>174</v>
      </c>
      <c r="N209" s="62"/>
      <c r="O209" s="24" t="s">
        <v>261</v>
      </c>
      <c r="P209" s="63">
        <v>45100</v>
      </c>
      <c r="Q209" s="63"/>
      <c r="R209" s="62" t="s">
        <v>15</v>
      </c>
      <c r="S209" s="64">
        <v>45146</v>
      </c>
      <c r="T209" s="64">
        <v>45215</v>
      </c>
      <c r="U209" s="62" t="s">
        <v>1130</v>
      </c>
    </row>
    <row r="210" spans="1:21" ht="15" customHeight="1">
      <c r="A210" s="2">
        <v>4512141639</v>
      </c>
      <c r="B210" s="61" t="s">
        <v>1131</v>
      </c>
      <c r="C210" s="60" t="s">
        <v>843</v>
      </c>
      <c r="D210" s="3" t="s">
        <v>60</v>
      </c>
      <c r="E210" s="61"/>
      <c r="F210" s="3" t="s">
        <v>1131</v>
      </c>
      <c r="G210" s="61" t="s">
        <v>1132</v>
      </c>
      <c r="H210" s="61" t="s">
        <v>1133</v>
      </c>
      <c r="I210" s="3" t="s">
        <v>41</v>
      </c>
      <c r="J210" s="3" t="s">
        <v>42</v>
      </c>
      <c r="K210" s="61"/>
      <c r="L210" s="62" t="str">
        <f>"DFS 1-AX250-"&amp;C210</f>
        <v>DFS 1-AX250-CH2F2</v>
      </c>
      <c r="M210" s="62" t="s">
        <v>174</v>
      </c>
      <c r="N210" s="1" t="s">
        <v>431</v>
      </c>
      <c r="O210" s="24" t="s">
        <v>175</v>
      </c>
      <c r="P210" s="63">
        <v>45023</v>
      </c>
      <c r="Q210" s="50"/>
      <c r="R210" s="62" t="s">
        <v>15</v>
      </c>
      <c r="S210" s="64">
        <v>45023</v>
      </c>
      <c r="T210" s="64">
        <v>45026</v>
      </c>
      <c r="U210" s="62" t="s">
        <v>1123</v>
      </c>
    </row>
    <row r="211" spans="1:21" ht="15" customHeight="1">
      <c r="A211" s="65">
        <v>4512141882</v>
      </c>
      <c r="B211" s="61" t="s">
        <v>1134</v>
      </c>
      <c r="C211" s="60" t="s">
        <v>1135</v>
      </c>
      <c r="D211" s="3" t="s">
        <v>70</v>
      </c>
      <c r="E211" s="61"/>
      <c r="F211" s="3" t="s">
        <v>1134</v>
      </c>
      <c r="G211" s="61" t="s">
        <v>1136</v>
      </c>
      <c r="H211" s="61" t="s">
        <v>1137</v>
      </c>
      <c r="I211" s="3" t="s">
        <v>41</v>
      </c>
      <c r="J211" s="3" t="s">
        <v>42</v>
      </c>
      <c r="K211" s="61"/>
      <c r="L211" s="62" t="str">
        <f>"DFS 1-AX250-"&amp;C211</f>
        <v>DFS 1-AX250-C4F6</v>
      </c>
      <c r="M211" s="62" t="s">
        <v>174</v>
      </c>
      <c r="N211" s="93" t="s">
        <v>175</v>
      </c>
      <c r="O211" s="97" t="s">
        <v>175</v>
      </c>
      <c r="P211" s="63">
        <v>45107</v>
      </c>
      <c r="Q211" s="63"/>
      <c r="R211" s="62" t="s">
        <v>15</v>
      </c>
      <c r="S211" s="64">
        <v>45125</v>
      </c>
      <c r="T211" s="64">
        <v>45125</v>
      </c>
      <c r="U211" s="62" t="s">
        <v>1138</v>
      </c>
    </row>
    <row r="212" spans="1:21" ht="15" customHeight="1">
      <c r="A212" s="65">
        <v>4512141882</v>
      </c>
      <c r="B212" s="61" t="s">
        <v>1139</v>
      </c>
      <c r="C212" s="61" t="s">
        <v>120</v>
      </c>
      <c r="D212" s="3" t="s">
        <v>121</v>
      </c>
      <c r="E212" s="61"/>
      <c r="F212" s="3" t="s">
        <v>1139</v>
      </c>
      <c r="G212" s="61" t="s">
        <v>1140</v>
      </c>
      <c r="H212" s="61" t="s">
        <v>1141</v>
      </c>
      <c r="I212" s="3" t="s">
        <v>41</v>
      </c>
      <c r="J212" s="3" t="s">
        <v>42</v>
      </c>
      <c r="K212" s="61"/>
      <c r="L212" s="62" t="str">
        <f>"DFS 1-AX250-"&amp;C212</f>
        <v>DFS 1-AX250-CH3F</v>
      </c>
      <c r="M212" s="62" t="s">
        <v>174</v>
      </c>
      <c r="N212" s="93" t="s">
        <v>175</v>
      </c>
      <c r="O212" s="97" t="s">
        <v>175</v>
      </c>
      <c r="P212" s="63">
        <v>45114</v>
      </c>
      <c r="Q212" s="63"/>
      <c r="R212" s="62" t="s">
        <v>15</v>
      </c>
      <c r="S212" s="64">
        <v>45125</v>
      </c>
      <c r="T212" s="64">
        <v>45125</v>
      </c>
      <c r="U212" s="62" t="s">
        <v>1138</v>
      </c>
    </row>
    <row r="213" spans="1:21" ht="15" customHeight="1">
      <c r="A213" s="65">
        <v>4512141882</v>
      </c>
      <c r="B213" s="61" t="s">
        <v>1142</v>
      </c>
      <c r="C213" s="61" t="s">
        <v>113</v>
      </c>
      <c r="D213" s="3" t="s">
        <v>114</v>
      </c>
      <c r="E213" s="61"/>
      <c r="F213" s="3" t="s">
        <v>1142</v>
      </c>
      <c r="G213" s="61" t="s">
        <v>1143</v>
      </c>
      <c r="H213" s="61" t="s">
        <v>1144</v>
      </c>
      <c r="I213" s="3" t="s">
        <v>41</v>
      </c>
      <c r="J213" s="3" t="s">
        <v>42</v>
      </c>
      <c r="K213" s="61"/>
      <c r="L213" s="62" t="str">
        <f>"DFS 1-AX250-"&amp;C213</f>
        <v>DFS 1-AX250-HBr</v>
      </c>
      <c r="M213" s="62" t="s">
        <v>174</v>
      </c>
      <c r="N213" s="93" t="s">
        <v>175</v>
      </c>
      <c r="O213" s="97" t="s">
        <v>175</v>
      </c>
      <c r="P213" s="63">
        <v>45121</v>
      </c>
      <c r="Q213" s="63"/>
      <c r="R213" s="62" t="s">
        <v>15</v>
      </c>
      <c r="S213" s="64">
        <v>45125</v>
      </c>
      <c r="T213" s="64">
        <v>45125</v>
      </c>
      <c r="U213" s="62" t="s">
        <v>1138</v>
      </c>
    </row>
    <row r="214" spans="1:21" ht="15" customHeight="1">
      <c r="A214" s="65">
        <v>4512141882</v>
      </c>
      <c r="B214" s="61" t="s">
        <v>1145</v>
      </c>
      <c r="C214" s="61" t="s">
        <v>311</v>
      </c>
      <c r="D214" s="3" t="s">
        <v>312</v>
      </c>
      <c r="E214" s="61"/>
      <c r="F214" s="3" t="s">
        <v>1145</v>
      </c>
      <c r="G214" s="61" t="s">
        <v>1146</v>
      </c>
      <c r="H214" s="61" t="s">
        <v>1147</v>
      </c>
      <c r="I214" s="3" t="s">
        <v>41</v>
      </c>
      <c r="J214" s="3" t="s">
        <v>42</v>
      </c>
      <c r="K214" s="61"/>
      <c r="L214" s="62" t="str">
        <f>"DFS 1-AX250-"&amp;C214</f>
        <v>DFS 1-AX250-SiF4</v>
      </c>
      <c r="M214" s="62" t="s">
        <v>174</v>
      </c>
      <c r="N214" s="62"/>
      <c r="O214" s="24" t="s">
        <v>175</v>
      </c>
      <c r="P214" s="63">
        <v>45128</v>
      </c>
      <c r="Q214" s="63"/>
      <c r="R214" s="62" t="s">
        <v>15</v>
      </c>
      <c r="S214" s="64">
        <v>45134</v>
      </c>
      <c r="T214" s="64">
        <v>45141</v>
      </c>
      <c r="U214" s="62" t="s">
        <v>1138</v>
      </c>
    </row>
    <row r="215" spans="1:21" ht="15" customHeight="1">
      <c r="A215" s="65">
        <v>4512557275</v>
      </c>
      <c r="B215" s="3" t="s">
        <v>1148</v>
      </c>
      <c r="C215" s="3" t="s">
        <v>959</v>
      </c>
      <c r="D215" s="3" t="s">
        <v>142</v>
      </c>
      <c r="E215" s="61"/>
      <c r="F215" s="3" t="s">
        <v>1148</v>
      </c>
      <c r="G215" s="61" t="s">
        <v>1149</v>
      </c>
      <c r="H215" s="61" t="s">
        <v>1150</v>
      </c>
      <c r="I215" s="3" t="s">
        <v>41</v>
      </c>
      <c r="J215" s="3" t="s">
        <v>42</v>
      </c>
      <c r="K215" s="61"/>
      <c r="L215" s="62" t="str">
        <f>"DFS 1-AX250-"&amp;C215</f>
        <v>DFS 1-AX250-C2H2</v>
      </c>
      <c r="M215" s="62" t="s">
        <v>565</v>
      </c>
      <c r="N215" s="93"/>
      <c r="O215" s="14" t="s">
        <v>566</v>
      </c>
      <c r="P215" s="63">
        <v>45271</v>
      </c>
      <c r="Q215" s="63"/>
      <c r="R215" s="62" t="s">
        <v>15</v>
      </c>
      <c r="S215" s="64">
        <v>45271</v>
      </c>
      <c r="T215" s="64"/>
      <c r="U215" s="99" t="s">
        <v>1151</v>
      </c>
    </row>
    <row r="216" spans="1:21" ht="15" customHeight="1">
      <c r="A216" s="65">
        <v>4512563352</v>
      </c>
      <c r="B216" s="3" t="s">
        <v>1152</v>
      </c>
      <c r="C216" s="61" t="s">
        <v>183</v>
      </c>
      <c r="D216" s="3" t="s">
        <v>184</v>
      </c>
      <c r="E216" s="61"/>
      <c r="F216" s="3" t="s">
        <v>1152</v>
      </c>
      <c r="G216" s="61" t="s">
        <v>1153</v>
      </c>
      <c r="H216" s="61" t="s">
        <v>1154</v>
      </c>
      <c r="I216" s="3" t="s">
        <v>41</v>
      </c>
      <c r="J216" s="3" t="s">
        <v>42</v>
      </c>
      <c r="K216" s="61"/>
      <c r="L216" s="62" t="str">
        <f>"DFS 1-AXDPO250-"&amp;C216&amp;"-HEAT"</f>
        <v>DFS 1-AXDPO250-HF-HEAT</v>
      </c>
      <c r="M216" s="62" t="s">
        <v>174</v>
      </c>
      <c r="N216" s="62"/>
      <c r="O216" s="1" t="s">
        <v>261</v>
      </c>
      <c r="P216" s="63">
        <v>45275</v>
      </c>
      <c r="Q216" s="63"/>
      <c r="R216" s="62" t="s">
        <v>1155</v>
      </c>
      <c r="S216" s="64"/>
      <c r="T216" s="64"/>
      <c r="U216" s="62" t="s">
        <v>1156</v>
      </c>
    </row>
    <row r="217" spans="1:21" ht="15" customHeight="1">
      <c r="A217" s="65">
        <v>4512564957</v>
      </c>
      <c r="B217" s="3" t="s">
        <v>1157</v>
      </c>
      <c r="C217" s="61" t="s">
        <v>183</v>
      </c>
      <c r="D217" s="3" t="s">
        <v>184</v>
      </c>
      <c r="E217" s="61"/>
      <c r="F217" s="3" t="s">
        <v>1157</v>
      </c>
      <c r="G217" s="61" t="s">
        <v>1158</v>
      </c>
      <c r="H217" s="61" t="s">
        <v>1159</v>
      </c>
      <c r="I217" s="3" t="s">
        <v>41</v>
      </c>
      <c r="J217" s="3" t="s">
        <v>42</v>
      </c>
      <c r="K217" s="61"/>
      <c r="L217" s="62" t="str">
        <f>"DFS 1-AXDPO250-"&amp;C217&amp;"-HEAT"</f>
        <v>DFS 1-AXDPO250-HF-HEAT</v>
      </c>
      <c r="M217" s="62" t="s">
        <v>174</v>
      </c>
      <c r="N217" s="62"/>
      <c r="O217" s="1" t="s">
        <v>261</v>
      </c>
      <c r="P217" s="63">
        <v>45279</v>
      </c>
      <c r="Q217" s="63"/>
      <c r="R217" s="62" t="s">
        <v>15</v>
      </c>
      <c r="S217" s="64">
        <v>45231</v>
      </c>
      <c r="T217" s="64">
        <v>45244</v>
      </c>
      <c r="U217" s="62" t="s">
        <v>1160</v>
      </c>
    </row>
    <row r="218" spans="1:21" ht="15" customHeight="1">
      <c r="A218" s="65">
        <v>4512565390</v>
      </c>
      <c r="B218" s="3" t="s">
        <v>1161</v>
      </c>
      <c r="C218" s="61" t="s">
        <v>183</v>
      </c>
      <c r="D218" s="3" t="s">
        <v>184</v>
      </c>
      <c r="E218" s="61"/>
      <c r="F218" s="3" t="s">
        <v>1161</v>
      </c>
      <c r="G218" s="61" t="s">
        <v>1162</v>
      </c>
      <c r="H218" s="61" t="s">
        <v>1163</v>
      </c>
      <c r="I218" s="3" t="s">
        <v>41</v>
      </c>
      <c r="J218" s="3" t="s">
        <v>42</v>
      </c>
      <c r="K218" s="61"/>
      <c r="L218" s="62" t="str">
        <f>"DFS 1-AXDPO250-"&amp;C218&amp;"-HEAT"</f>
        <v>DFS 1-AXDPO250-HF-HEAT</v>
      </c>
      <c r="M218" s="62" t="s">
        <v>174</v>
      </c>
      <c r="N218" s="62"/>
      <c r="O218" s="1" t="s">
        <v>261</v>
      </c>
      <c r="P218" s="63">
        <v>45279</v>
      </c>
      <c r="Q218" s="63"/>
      <c r="R218" s="62" t="s">
        <v>1155</v>
      </c>
      <c r="S218" s="64"/>
      <c r="T218" s="64"/>
      <c r="U218" s="62" t="s">
        <v>1156</v>
      </c>
    </row>
    <row r="219" spans="1:21" ht="15" customHeight="1">
      <c r="A219" s="65">
        <v>4512565390</v>
      </c>
      <c r="B219" s="3" t="s">
        <v>1164</v>
      </c>
      <c r="C219" s="61" t="s">
        <v>183</v>
      </c>
      <c r="D219" s="3" t="s">
        <v>184</v>
      </c>
      <c r="E219" s="61"/>
      <c r="F219" s="3" t="s">
        <v>1164</v>
      </c>
      <c r="G219" s="61" t="s">
        <v>1165</v>
      </c>
      <c r="H219" s="61" t="s">
        <v>1166</v>
      </c>
      <c r="I219" s="3" t="s">
        <v>41</v>
      </c>
      <c r="J219" s="3" t="s">
        <v>42</v>
      </c>
      <c r="K219" s="61"/>
      <c r="L219" s="62" t="s">
        <v>1167</v>
      </c>
      <c r="M219" s="62" t="s">
        <v>174</v>
      </c>
      <c r="N219" s="62"/>
      <c r="O219" s="1" t="s">
        <v>261</v>
      </c>
      <c r="P219" s="63">
        <v>45282</v>
      </c>
      <c r="Q219" s="63"/>
      <c r="R219" s="62" t="s">
        <v>1155</v>
      </c>
      <c r="S219" s="64"/>
      <c r="T219" s="64"/>
      <c r="U219" s="62" t="s">
        <v>1156</v>
      </c>
    </row>
    <row r="220" spans="1:21" ht="15" customHeight="1">
      <c r="A220" s="65">
        <v>4512568138</v>
      </c>
      <c r="B220" s="3" t="s">
        <v>1168</v>
      </c>
      <c r="C220" s="61" t="s">
        <v>829</v>
      </c>
      <c r="D220" s="3" t="s">
        <v>105</v>
      </c>
      <c r="E220" s="61"/>
      <c r="F220" s="3" t="s">
        <v>1168</v>
      </c>
      <c r="G220" s="61" t="s">
        <v>1169</v>
      </c>
      <c r="H220" s="61" t="s">
        <v>1170</v>
      </c>
      <c r="I220" s="3" t="s">
        <v>41</v>
      </c>
      <c r="J220" s="3" t="s">
        <v>42</v>
      </c>
      <c r="K220" s="61"/>
      <c r="L220" s="62" t="str">
        <f>"DFS 1-AX250-"&amp;C220</f>
        <v>DFS 1-AX250-CL2</v>
      </c>
      <c r="M220" s="62" t="s">
        <v>174</v>
      </c>
      <c r="N220" s="62"/>
      <c r="O220" s="1" t="s">
        <v>175</v>
      </c>
      <c r="P220" s="63">
        <v>45282</v>
      </c>
      <c r="Q220" s="63"/>
      <c r="R220" s="62" t="s">
        <v>1171</v>
      </c>
      <c r="S220" s="64"/>
      <c r="T220" s="64"/>
      <c r="U220" s="99" t="s">
        <v>1088</v>
      </c>
    </row>
    <row r="221" spans="1:21" ht="15" customHeight="1">
      <c r="A221" s="65">
        <v>4512568379</v>
      </c>
      <c r="B221" s="3" t="s">
        <v>1172</v>
      </c>
      <c r="C221" s="61" t="s">
        <v>206</v>
      </c>
      <c r="D221" s="3" t="s">
        <v>207</v>
      </c>
      <c r="E221" s="61"/>
      <c r="F221" s="3" t="s">
        <v>1172</v>
      </c>
      <c r="G221" s="61" t="s">
        <v>1173</v>
      </c>
      <c r="H221" s="61" t="s">
        <v>1174</v>
      </c>
      <c r="I221" s="3" t="s">
        <v>41</v>
      </c>
      <c r="J221" s="3" t="s">
        <v>42</v>
      </c>
      <c r="K221" s="61"/>
      <c r="L221" s="62" t="str">
        <f>"DFS 1-AX250-"&amp;C221</f>
        <v>DFS 1-AX250-F2 20%/N2</v>
      </c>
      <c r="M221" s="62" t="s">
        <v>174</v>
      </c>
      <c r="N221" s="62"/>
      <c r="O221" s="1" t="s">
        <v>175</v>
      </c>
      <c r="P221" s="63">
        <v>45299</v>
      </c>
      <c r="Q221" s="63"/>
      <c r="R221" s="62" t="s">
        <v>1155</v>
      </c>
      <c r="S221" s="64"/>
      <c r="T221" s="64"/>
      <c r="U221" s="99" t="s">
        <v>1088</v>
      </c>
    </row>
    <row r="222" spans="1:21" ht="15" customHeight="1">
      <c r="A222" s="65">
        <v>4512601091</v>
      </c>
      <c r="B222" s="3" t="s">
        <v>1175</v>
      </c>
      <c r="C222" s="61" t="s">
        <v>199</v>
      </c>
      <c r="D222" s="3" t="s">
        <v>200</v>
      </c>
      <c r="E222" s="61"/>
      <c r="F222" s="61" t="s">
        <v>1175</v>
      </c>
      <c r="G222" s="61" t="s">
        <v>1176</v>
      </c>
      <c r="H222" s="61" t="s">
        <v>1177</v>
      </c>
      <c r="I222" s="3" t="s">
        <v>41</v>
      </c>
      <c r="J222" s="3" t="s">
        <v>42</v>
      </c>
      <c r="K222" s="61"/>
      <c r="L222" s="62" t="str">
        <f>"DFS 1-AX250-"&amp;C222</f>
        <v>DFS 1-AX250-DCS</v>
      </c>
      <c r="M222" s="62" t="s">
        <v>174</v>
      </c>
      <c r="N222" s="62"/>
      <c r="O222" s="1" t="s">
        <v>175</v>
      </c>
      <c r="P222" s="63">
        <v>45313</v>
      </c>
      <c r="Q222" s="63"/>
      <c r="R222" s="62"/>
      <c r="S222" s="64"/>
      <c r="T222" s="64"/>
      <c r="U222" s="99" t="s">
        <v>1088</v>
      </c>
    </row>
    <row r="223" spans="1:21" ht="15" customHeight="1">
      <c r="A223" s="65">
        <v>4512581116</v>
      </c>
      <c r="B223" s="3" t="s">
        <v>1178</v>
      </c>
      <c r="C223" s="61" t="s">
        <v>183</v>
      </c>
      <c r="D223" s="3" t="s">
        <v>184</v>
      </c>
      <c r="E223" s="61"/>
      <c r="F223" s="3" t="s">
        <v>1178</v>
      </c>
      <c r="G223" s="61" t="s">
        <v>1179</v>
      </c>
      <c r="H223" s="61" t="s">
        <v>1180</v>
      </c>
      <c r="I223" s="3" t="s">
        <v>41</v>
      </c>
      <c r="J223" s="3" t="s">
        <v>42</v>
      </c>
      <c r="K223" s="61"/>
      <c r="L223" s="62" t="str">
        <f>"DFS 1-AX250-"&amp;C223</f>
        <v>DFS 1-AX250-HF</v>
      </c>
      <c r="M223" s="62" t="s">
        <v>174</v>
      </c>
      <c r="N223" s="62"/>
      <c r="O223" s="1" t="s">
        <v>175</v>
      </c>
      <c r="P223" s="63">
        <v>45306</v>
      </c>
      <c r="Q223" s="63"/>
      <c r="R223" s="62" t="s">
        <v>1181</v>
      </c>
      <c r="S223" s="64"/>
      <c r="T223" s="64"/>
      <c r="U223" s="99" t="s">
        <v>1088</v>
      </c>
    </row>
    <row r="224" spans="1:21" ht="15" customHeight="1">
      <c r="A224" s="65">
        <v>4512601335</v>
      </c>
      <c r="B224" s="61" t="s">
        <v>1182</v>
      </c>
      <c r="C224" s="61" t="s">
        <v>1183</v>
      </c>
      <c r="D224" s="85" t="s">
        <v>1184</v>
      </c>
      <c r="E224" s="61"/>
      <c r="F224" s="61" t="s">
        <v>1182</v>
      </c>
      <c r="G224" s="61" t="s">
        <v>1185</v>
      </c>
      <c r="H224" s="61" t="s">
        <v>1186</v>
      </c>
      <c r="I224" s="3" t="s">
        <v>41</v>
      </c>
      <c r="J224" s="3" t="s">
        <v>42</v>
      </c>
      <c r="K224" s="61"/>
      <c r="L224" s="62" t="str">
        <f>"DFS 1-AX250-"&amp;C224</f>
        <v>DFS 1-AX250-CH2CL2</v>
      </c>
      <c r="M224" s="62" t="s">
        <v>174</v>
      </c>
      <c r="N224" s="62"/>
      <c r="O224" s="1" t="s">
        <v>175</v>
      </c>
      <c r="P224" s="63">
        <v>45313</v>
      </c>
      <c r="Q224" s="63"/>
      <c r="R224" s="62"/>
      <c r="S224" s="64"/>
      <c r="T224" s="64"/>
      <c r="U224" s="99" t="s">
        <v>1088</v>
      </c>
    </row>
    <row r="225" spans="1:21" ht="15" customHeight="1">
      <c r="A225" s="65">
        <v>4512632934</v>
      </c>
      <c r="B225" s="61" t="s">
        <v>1187</v>
      </c>
      <c r="C225" s="61" t="s">
        <v>224</v>
      </c>
      <c r="D225" s="3" t="s">
        <v>225</v>
      </c>
      <c r="E225" s="61"/>
      <c r="F225" s="61" t="s">
        <v>1187</v>
      </c>
      <c r="G225" s="61" t="s">
        <v>1188</v>
      </c>
      <c r="H225" s="61" t="s">
        <v>1189</v>
      </c>
      <c r="I225" s="3" t="s">
        <v>41</v>
      </c>
      <c r="J225" s="3" t="s">
        <v>42</v>
      </c>
      <c r="K225" s="61"/>
      <c r="L225" s="62" t="str">
        <f>"DFS 1-AX250-"&amp;C225</f>
        <v>DFS 1-AX250-WF6</v>
      </c>
      <c r="M225" s="62" t="s">
        <v>174</v>
      </c>
      <c r="N225" s="93"/>
      <c r="O225" s="1" t="s">
        <v>175</v>
      </c>
      <c r="P225" s="63">
        <v>45373</v>
      </c>
      <c r="Q225" s="63"/>
      <c r="R225" s="62"/>
      <c r="S225" s="64"/>
      <c r="T225" s="64"/>
      <c r="U225" s="99" t="s">
        <v>1088</v>
      </c>
    </row>
    <row r="226" spans="1:21" ht="15" customHeight="1">
      <c r="A226" s="65">
        <v>4512848493</v>
      </c>
      <c r="B226" s="61" t="s">
        <v>1190</v>
      </c>
      <c r="C226" s="61" t="s">
        <v>183</v>
      </c>
      <c r="D226" s="3" t="s">
        <v>517</v>
      </c>
      <c r="E226" s="3"/>
      <c r="F226" s="61" t="str">
        <f>Table1[[#This Row],[PROJECT]]</f>
        <v>D89564-001</v>
      </c>
      <c r="G226" s="61" t="s">
        <v>1191</v>
      </c>
      <c r="H226" s="61" t="s">
        <v>1192</v>
      </c>
      <c r="I226" s="3" t="s">
        <v>41</v>
      </c>
      <c r="J226" s="3" t="s">
        <v>42</v>
      </c>
      <c r="K226" s="61"/>
      <c r="L226" s="62" t="s">
        <v>1167</v>
      </c>
      <c r="M226" s="62" t="s">
        <v>174</v>
      </c>
      <c r="N226" s="62"/>
      <c r="O226" s="1" t="s">
        <v>261</v>
      </c>
      <c r="P226" s="63">
        <v>45436</v>
      </c>
      <c r="Q226" s="63"/>
      <c r="R226" s="62"/>
      <c r="S226" s="64"/>
      <c r="T226" s="64"/>
      <c r="U226" s="99" t="s">
        <v>1160</v>
      </c>
    </row>
    <row r="227" spans="1:21" ht="15" customHeight="1">
      <c r="A227" s="65">
        <v>4512918861</v>
      </c>
      <c r="B227" s="61" t="s">
        <v>1193</v>
      </c>
      <c r="C227" s="61" t="s">
        <v>183</v>
      </c>
      <c r="D227" s="3" t="s">
        <v>184</v>
      </c>
      <c r="E227" s="61"/>
      <c r="F227" s="61" t="str">
        <f>Table1[[#This Row],[PROJECT]]</f>
        <v>D89564-002</v>
      </c>
      <c r="G227" s="61" t="s">
        <v>1194</v>
      </c>
      <c r="H227" s="61" t="s">
        <v>1195</v>
      </c>
      <c r="I227" s="3" t="s">
        <v>41</v>
      </c>
      <c r="J227" s="3" t="s">
        <v>42</v>
      </c>
      <c r="K227" s="61"/>
      <c r="L227" s="62" t="str">
        <f>"DFS 1-AX250-"&amp;C227</f>
        <v>DFS 1-AX250-HF</v>
      </c>
      <c r="M227" s="62" t="s">
        <v>174</v>
      </c>
      <c r="N227" s="62"/>
      <c r="O227" s="1" t="s">
        <v>175</v>
      </c>
      <c r="P227" s="63">
        <v>45345</v>
      </c>
      <c r="Q227" s="63"/>
      <c r="R227" s="62"/>
      <c r="S227" s="64"/>
      <c r="T227" s="64"/>
      <c r="U227" s="99" t="s">
        <v>1088</v>
      </c>
    </row>
    <row r="228" spans="1:21" ht="15" customHeight="1">
      <c r="A228" s="65">
        <v>4512918880</v>
      </c>
      <c r="B228" s="61" t="s">
        <v>1196</v>
      </c>
      <c r="C228" s="61" t="s">
        <v>183</v>
      </c>
      <c r="D228" s="3" t="s">
        <v>184</v>
      </c>
      <c r="E228" s="61"/>
      <c r="F228" s="61" t="str">
        <f>Table1[[#This Row],[PROJECT]]</f>
        <v>D89564-003</v>
      </c>
      <c r="G228" s="61" t="s">
        <v>1197</v>
      </c>
      <c r="H228" s="61" t="s">
        <v>1198</v>
      </c>
      <c r="I228" s="3" t="s">
        <v>41</v>
      </c>
      <c r="J228" s="3" t="s">
        <v>42</v>
      </c>
      <c r="K228" s="61"/>
      <c r="L228" s="62" t="str">
        <f>"DFS 1-AX250-"&amp;C228</f>
        <v>DFS 1-AX250-HF</v>
      </c>
      <c r="M228" s="62" t="s">
        <v>174</v>
      </c>
      <c r="N228" s="62"/>
      <c r="O228" s="1" t="s">
        <v>175</v>
      </c>
      <c r="P228" s="63">
        <v>45345</v>
      </c>
      <c r="Q228" s="63"/>
      <c r="R228" s="62"/>
      <c r="S228" s="64"/>
      <c r="T228" s="64"/>
      <c r="U228" s="99" t="s">
        <v>1088</v>
      </c>
    </row>
    <row r="229" spans="1:21" ht="15" customHeight="1">
      <c r="A229" s="65">
        <v>4512884895</v>
      </c>
      <c r="B229" s="61" t="s">
        <v>1199</v>
      </c>
      <c r="C229" s="61" t="s">
        <v>224</v>
      </c>
      <c r="D229" s="3" t="s">
        <v>225</v>
      </c>
      <c r="E229" s="61"/>
      <c r="F229" s="61" t="str">
        <f>Table1[[#This Row],[PROJECT]]</f>
        <v>D89564-004</v>
      </c>
      <c r="G229" s="61" t="s">
        <v>1200</v>
      </c>
      <c r="H229" s="61" t="s">
        <v>1201</v>
      </c>
      <c r="I229" s="3" t="s">
        <v>41</v>
      </c>
      <c r="J229" s="3" t="s">
        <v>42</v>
      </c>
      <c r="K229" s="61"/>
      <c r="L229" s="62" t="str">
        <f>"DFS 1-AX250-"&amp;C229</f>
        <v>DFS 1-AX250-WF6</v>
      </c>
      <c r="M229" s="62" t="s">
        <v>174</v>
      </c>
      <c r="N229" s="62"/>
      <c r="O229" s="1" t="s">
        <v>175</v>
      </c>
      <c r="P229" s="63">
        <v>45338</v>
      </c>
      <c r="Q229" s="63"/>
      <c r="R229" s="62"/>
      <c r="S229" s="64"/>
      <c r="T229" s="64"/>
      <c r="U229" s="99" t="s">
        <v>1088</v>
      </c>
    </row>
    <row r="230" spans="1:21" ht="15" hidden="1" customHeight="1">
      <c r="A230" s="65"/>
      <c r="B230" s="61" t="s">
        <v>1202</v>
      </c>
      <c r="C230" s="60" t="s">
        <v>168</v>
      </c>
      <c r="D230" s="3" t="s">
        <v>169</v>
      </c>
      <c r="E230" s="61"/>
      <c r="F230" s="61"/>
      <c r="G230" s="61"/>
      <c r="H230" s="61"/>
      <c r="I230" s="3" t="s">
        <v>41</v>
      </c>
      <c r="J230" s="3" t="s">
        <v>42</v>
      </c>
      <c r="K230" s="61"/>
      <c r="L230" s="62"/>
      <c r="M230" s="62"/>
      <c r="N230" s="62"/>
      <c r="O230" s="62"/>
      <c r="P230" s="63"/>
      <c r="Q230" s="63"/>
      <c r="R230" s="62" t="s">
        <v>1203</v>
      </c>
      <c r="S230" s="64"/>
      <c r="T230" s="64"/>
      <c r="U230" s="99" t="s">
        <v>1088</v>
      </c>
    </row>
    <row r="231" spans="1:21" ht="15" customHeight="1">
      <c r="A231" s="65">
        <v>4512882341</v>
      </c>
      <c r="B231" s="61" t="s">
        <v>1204</v>
      </c>
      <c r="C231" s="61" t="s">
        <v>183</v>
      </c>
      <c r="D231" s="3" t="s">
        <v>184</v>
      </c>
      <c r="E231" s="61"/>
      <c r="F231" s="61" t="str">
        <f>Table1[[#This Row],[PROJECT]]</f>
        <v>D89564-007</v>
      </c>
      <c r="G231" s="61" t="s">
        <v>1205</v>
      </c>
      <c r="H231" s="61" t="s">
        <v>1206</v>
      </c>
      <c r="I231" s="3" t="s">
        <v>41</v>
      </c>
      <c r="J231" s="3" t="s">
        <v>42</v>
      </c>
      <c r="K231" s="61"/>
      <c r="L231" s="62" t="str">
        <f>"DFS 1-AX250-"&amp;C231</f>
        <v>DFS 1-AX250-HF</v>
      </c>
      <c r="M231" s="62" t="s">
        <v>174</v>
      </c>
      <c r="N231" s="62"/>
      <c r="O231" s="1" t="s">
        <v>175</v>
      </c>
      <c r="P231" s="63">
        <v>45436</v>
      </c>
      <c r="Q231" s="63"/>
      <c r="R231" s="62"/>
      <c r="S231" s="64"/>
      <c r="T231" s="64"/>
      <c r="U231" s="99" t="s">
        <v>1088</v>
      </c>
    </row>
    <row r="232" spans="1:21" ht="15" customHeight="1">
      <c r="A232" s="65">
        <v>4513059151</v>
      </c>
      <c r="B232" s="61" t="s">
        <v>1207</v>
      </c>
      <c r="C232" s="61" t="s">
        <v>183</v>
      </c>
      <c r="D232" s="3" t="s">
        <v>184</v>
      </c>
      <c r="E232" s="61"/>
      <c r="F232" s="61" t="str">
        <f>Table1[[#This Row],[PROJECT]]</f>
        <v>D89564-008</v>
      </c>
      <c r="G232" s="61" t="s">
        <v>1208</v>
      </c>
      <c r="H232" s="61" t="s">
        <v>1209</v>
      </c>
      <c r="I232" s="3" t="s">
        <v>41</v>
      </c>
      <c r="J232" s="3" t="s">
        <v>42</v>
      </c>
      <c r="K232" s="61"/>
      <c r="L232" s="62" t="s">
        <v>1167</v>
      </c>
      <c r="M232" s="62" t="s">
        <v>174</v>
      </c>
      <c r="N232" s="62"/>
      <c r="O232" s="1" t="s">
        <v>261</v>
      </c>
      <c r="P232" s="63">
        <v>45338</v>
      </c>
      <c r="Q232" s="63"/>
      <c r="R232" s="62"/>
      <c r="S232" s="64"/>
      <c r="T232" s="64"/>
      <c r="U232" s="99" t="s">
        <v>1160</v>
      </c>
    </row>
    <row r="233" spans="1:21" ht="15" customHeight="1">
      <c r="A233" s="65">
        <v>4512881901</v>
      </c>
      <c r="B233" s="61" t="s">
        <v>1210</v>
      </c>
      <c r="C233" s="3" t="s">
        <v>959</v>
      </c>
      <c r="D233" s="3" t="s">
        <v>142</v>
      </c>
      <c r="E233" s="61"/>
      <c r="F233" s="61" t="str">
        <f>Table1[[#This Row],[PROJECT]]</f>
        <v>D89564-009</v>
      </c>
      <c r="G233" s="61" t="s">
        <v>1211</v>
      </c>
      <c r="H233" s="61" t="s">
        <v>1212</v>
      </c>
      <c r="I233" s="3" t="s">
        <v>41</v>
      </c>
      <c r="J233" s="3" t="s">
        <v>42</v>
      </c>
      <c r="K233" s="61"/>
      <c r="L233" s="62" t="str">
        <f>"DFS 1-AX250-"&amp;C233</f>
        <v>DFS 1-AX250-C2H2</v>
      </c>
      <c r="M233" s="62" t="s">
        <v>565</v>
      </c>
      <c r="N233" s="62"/>
      <c r="O233" s="14" t="s">
        <v>566</v>
      </c>
      <c r="P233" s="63">
        <v>45432</v>
      </c>
      <c r="Q233" s="63"/>
      <c r="R233" s="62"/>
      <c r="S233" s="64"/>
      <c r="T233" s="64"/>
      <c r="U233" s="99" t="s">
        <v>1151</v>
      </c>
    </row>
    <row r="234" spans="1:21" ht="15" customHeight="1">
      <c r="A234" s="65">
        <v>4512881901</v>
      </c>
      <c r="B234" s="61" t="s">
        <v>1213</v>
      </c>
      <c r="C234" s="3" t="s">
        <v>959</v>
      </c>
      <c r="D234" s="3" t="s">
        <v>142</v>
      </c>
      <c r="E234" s="61"/>
      <c r="F234" s="61" t="str">
        <f>Table1[[#This Row],[PROJECT]]</f>
        <v>D89564-010</v>
      </c>
      <c r="G234" s="61" t="s">
        <v>1214</v>
      </c>
      <c r="H234" s="61" t="s">
        <v>1215</v>
      </c>
      <c r="I234" s="3" t="s">
        <v>41</v>
      </c>
      <c r="J234" s="3" t="s">
        <v>42</v>
      </c>
      <c r="K234" s="61"/>
      <c r="L234" s="62" t="str">
        <f>"DFS 1-AX250-"&amp;C234</f>
        <v>DFS 1-AX250-C2H2</v>
      </c>
      <c r="M234" s="62" t="s">
        <v>565</v>
      </c>
      <c r="N234" s="62"/>
      <c r="O234" s="14" t="s">
        <v>566</v>
      </c>
      <c r="P234" s="63">
        <v>45432</v>
      </c>
      <c r="Q234" s="63"/>
      <c r="R234" s="62"/>
      <c r="S234" s="64"/>
      <c r="T234" s="64"/>
      <c r="U234" s="99" t="s">
        <v>1151</v>
      </c>
    </row>
    <row r="235" spans="1:21" ht="15" customHeight="1">
      <c r="A235" s="65">
        <v>4512884727</v>
      </c>
      <c r="B235" s="61" t="s">
        <v>1216</v>
      </c>
      <c r="C235" s="61" t="s">
        <v>206</v>
      </c>
      <c r="D235" s="3" t="s">
        <v>207</v>
      </c>
      <c r="E235" s="61"/>
      <c r="F235" s="61" t="str">
        <f>Table1[[#This Row],[PROJECT]]</f>
        <v>D89564-011</v>
      </c>
      <c r="G235" s="61" t="s">
        <v>1217</v>
      </c>
      <c r="H235" s="61" t="s">
        <v>1218</v>
      </c>
      <c r="I235" s="3" t="s">
        <v>41</v>
      </c>
      <c r="J235" s="3" t="s">
        <v>42</v>
      </c>
      <c r="K235" s="61"/>
      <c r="L235" s="62" t="str">
        <f>"DFS 1-AX250-"&amp;C235</f>
        <v>DFS 1-AX250-F2 20%/N2</v>
      </c>
      <c r="M235" s="62" t="s">
        <v>174</v>
      </c>
      <c r="N235" s="62"/>
      <c r="O235" s="1" t="s">
        <v>175</v>
      </c>
      <c r="P235" s="63">
        <v>45336</v>
      </c>
      <c r="Q235" s="63"/>
      <c r="R235" s="62"/>
      <c r="S235" s="64"/>
      <c r="T235" s="64"/>
      <c r="U235" s="99" t="s">
        <v>1088</v>
      </c>
    </row>
    <row r="236" spans="1:21" ht="15" customHeight="1">
      <c r="A236" s="65">
        <v>4513151341</v>
      </c>
      <c r="B236" s="61" t="s">
        <v>1219</v>
      </c>
      <c r="C236" s="61" t="s">
        <v>1220</v>
      </c>
      <c r="D236" s="3" t="s">
        <v>1221</v>
      </c>
      <c r="E236" s="61"/>
      <c r="F236" s="61" t="str">
        <f>Table1[[#This Row],[PROJECT]]</f>
        <v>D89564-012</v>
      </c>
      <c r="G236" s="61" t="s">
        <v>1222</v>
      </c>
      <c r="H236" s="61" t="s">
        <v>1223</v>
      </c>
      <c r="I236" s="3" t="s">
        <v>41</v>
      </c>
      <c r="J236" s="3" t="s">
        <v>42</v>
      </c>
      <c r="K236" s="61"/>
      <c r="L236" s="62" t="str">
        <f>"DFS 1-AX250-"&amp;C236</f>
        <v>DFS 1-AX250-C2H4 30%/He</v>
      </c>
      <c r="M236" s="62" t="s">
        <v>174</v>
      </c>
      <c r="N236" s="1" t="s">
        <v>175</v>
      </c>
      <c r="O236" s="1" t="s">
        <v>175</v>
      </c>
      <c r="P236" s="63">
        <v>45440</v>
      </c>
      <c r="Q236" s="63"/>
      <c r="R236" s="62"/>
      <c r="S236" s="64"/>
      <c r="T236" s="64"/>
      <c r="U236" s="99" t="s">
        <v>1088</v>
      </c>
    </row>
    <row r="237" spans="1:21" ht="15" customHeight="1">
      <c r="A237" s="65">
        <v>4512882297</v>
      </c>
      <c r="B237" s="61" t="s">
        <v>1224</v>
      </c>
      <c r="C237" s="61" t="s">
        <v>915</v>
      </c>
      <c r="D237" s="47" t="s">
        <v>916</v>
      </c>
      <c r="E237" s="61"/>
      <c r="F237" s="61" t="str">
        <f>Table1[[#This Row],[PROJECT]]</f>
        <v>D89564-013</v>
      </c>
      <c r="G237" s="61" t="s">
        <v>1225</v>
      </c>
      <c r="H237" s="61" t="s">
        <v>1226</v>
      </c>
      <c r="I237" s="3" t="s">
        <v>41</v>
      </c>
      <c r="J237" s="3" t="s">
        <v>42</v>
      </c>
      <c r="K237" s="61"/>
      <c r="L237" s="62" t="str">
        <f>"DFS 1-AX250-"&amp;C237</f>
        <v>DFS 1-AX250-SiCl4</v>
      </c>
      <c r="M237" s="62" t="s">
        <v>174</v>
      </c>
      <c r="N237" s="62"/>
      <c r="O237" s="1" t="s">
        <v>175</v>
      </c>
      <c r="P237" s="63">
        <v>45336</v>
      </c>
      <c r="Q237" s="63"/>
      <c r="R237" s="62"/>
      <c r="S237" s="64"/>
      <c r="T237" s="64"/>
      <c r="U237" s="99" t="s">
        <v>1088</v>
      </c>
    </row>
    <row r="238" spans="1:21" ht="15" hidden="1" customHeight="1">
      <c r="A238" s="65"/>
      <c r="B238" s="61" t="s">
        <v>1227</v>
      </c>
      <c r="C238" s="61" t="s">
        <v>183</v>
      </c>
      <c r="D238" s="3" t="s">
        <v>184</v>
      </c>
      <c r="E238" s="61"/>
      <c r="F238" s="61"/>
      <c r="G238" s="61"/>
      <c r="H238" s="61"/>
      <c r="I238" s="3" t="s">
        <v>41</v>
      </c>
      <c r="J238" s="3" t="s">
        <v>42</v>
      </c>
      <c r="K238" s="61"/>
      <c r="L238" s="62"/>
      <c r="M238" s="62"/>
      <c r="N238" s="62"/>
      <c r="P238" s="63"/>
      <c r="Q238" s="63"/>
      <c r="R238" s="62" t="s">
        <v>1203</v>
      </c>
      <c r="S238" s="64"/>
      <c r="T238" s="64"/>
      <c r="U238" s="99" t="s">
        <v>1160</v>
      </c>
    </row>
    <row r="239" spans="1:21" ht="15" customHeight="1">
      <c r="A239" s="65">
        <v>4512848493</v>
      </c>
      <c r="B239" s="61" t="s">
        <v>1228</v>
      </c>
      <c r="C239" s="61" t="s">
        <v>1229</v>
      </c>
      <c r="D239" s="3" t="s">
        <v>517</v>
      </c>
      <c r="E239" s="61"/>
      <c r="F239" s="61"/>
      <c r="G239" s="61"/>
      <c r="H239" s="61"/>
      <c r="I239" s="61"/>
      <c r="J239" s="61"/>
      <c r="K239" s="61"/>
      <c r="L239" s="62" t="str">
        <f>"DFS 1-AX250-"&amp;C239</f>
        <v>DFS 1-AX250-HCL</v>
      </c>
      <c r="M239" s="62" t="s">
        <v>174</v>
      </c>
      <c r="N239" s="62"/>
      <c r="O239" s="1" t="s">
        <v>175</v>
      </c>
      <c r="P239" s="63">
        <v>45408</v>
      </c>
      <c r="Q239" s="63"/>
      <c r="R239" s="62"/>
      <c r="S239" s="64"/>
      <c r="T239" s="64"/>
      <c r="U239" s="99" t="s">
        <v>1088</v>
      </c>
    </row>
    <row r="240" spans="1:21" ht="15" customHeight="1">
      <c r="A240" s="65">
        <v>4512969240</v>
      </c>
      <c r="B240" s="61" t="s">
        <v>1230</v>
      </c>
      <c r="C240" s="61" t="s">
        <v>183</v>
      </c>
      <c r="D240" s="3" t="s">
        <v>184</v>
      </c>
      <c r="E240" s="61"/>
      <c r="F240" s="61" t="str">
        <f>Table1[[#This Row],[PROJECT]]</f>
        <v>D90258-001</v>
      </c>
      <c r="G240" s="61" t="s">
        <v>1231</v>
      </c>
      <c r="H240" s="61" t="s">
        <v>1232</v>
      </c>
      <c r="I240" s="3" t="s">
        <v>41</v>
      </c>
      <c r="J240" s="3" t="s">
        <v>42</v>
      </c>
      <c r="K240" s="61"/>
      <c r="L240" s="62" t="str">
        <f>"DFS 1-AXDPO250-"&amp;C240&amp;"-HEAT"</f>
        <v>DFS 1-AXDPO250-HF-HEAT</v>
      </c>
      <c r="M240" s="62" t="s">
        <v>174</v>
      </c>
      <c r="N240" s="62"/>
      <c r="O240" s="1" t="s">
        <v>261</v>
      </c>
      <c r="P240" s="63">
        <v>45434</v>
      </c>
      <c r="Q240" s="63"/>
      <c r="R240" s="62"/>
      <c r="S240" s="64"/>
      <c r="T240" s="64"/>
      <c r="U240" s="99" t="s">
        <v>1160</v>
      </c>
    </row>
    <row r="241" spans="1:21" ht="15" customHeight="1">
      <c r="A241" s="65">
        <v>4513027733</v>
      </c>
      <c r="B241" s="61" t="s">
        <v>1233</v>
      </c>
      <c r="C241" s="61" t="s">
        <v>183</v>
      </c>
      <c r="D241" s="3" t="s">
        <v>184</v>
      </c>
      <c r="E241" s="61"/>
      <c r="F241" s="61" t="str">
        <f>Table1[[#This Row],[PROJECT]]</f>
        <v>D90259-001</v>
      </c>
      <c r="G241" s="61" t="s">
        <v>1234</v>
      </c>
      <c r="H241" s="61" t="s">
        <v>1235</v>
      </c>
      <c r="I241" s="3" t="s">
        <v>41</v>
      </c>
      <c r="J241" s="3" t="s">
        <v>42</v>
      </c>
      <c r="K241" s="61"/>
      <c r="L241" s="62" t="str">
        <f>"DFS 1-AXDPO250-"&amp;C241&amp;"-HEAT"</f>
        <v>DFS 1-AXDPO250-HF-HEAT</v>
      </c>
      <c r="M241" s="62" t="s">
        <v>174</v>
      </c>
      <c r="N241" s="62"/>
      <c r="O241" s="1" t="s">
        <v>261</v>
      </c>
      <c r="P241" s="63">
        <v>45434</v>
      </c>
      <c r="Q241" s="63"/>
      <c r="R241" s="62"/>
      <c r="S241" s="64"/>
      <c r="T241" s="64"/>
      <c r="U241" s="99" t="s">
        <v>1160</v>
      </c>
    </row>
    <row r="242" spans="1:21" ht="15" customHeight="1">
      <c r="A242" s="65">
        <v>4513127477</v>
      </c>
      <c r="B242" s="61" t="s">
        <v>1236</v>
      </c>
      <c r="C242" s="61" t="s">
        <v>199</v>
      </c>
      <c r="D242" s="3" t="s">
        <v>200</v>
      </c>
      <c r="E242" s="61"/>
      <c r="F242" s="61" t="str">
        <f>Table1[[#This Row],[PROJECT]]</f>
        <v>D90750-001</v>
      </c>
      <c r="G242" s="61" t="s">
        <v>1237</v>
      </c>
      <c r="H242" s="61" t="s">
        <v>1238</v>
      </c>
      <c r="I242" s="3" t="s">
        <v>41</v>
      </c>
      <c r="J242" s="3" t="s">
        <v>42</v>
      </c>
      <c r="K242" s="61"/>
      <c r="L242" s="62" t="str">
        <f>"DFS 1-AX250-"&amp;C242</f>
        <v>DFS 1-AX250-DCS</v>
      </c>
      <c r="M242" s="62" t="s">
        <v>174</v>
      </c>
      <c r="N242" s="62"/>
      <c r="O242" s="1" t="s">
        <v>175</v>
      </c>
      <c r="P242" s="63">
        <v>45440</v>
      </c>
      <c r="Q242" s="63"/>
      <c r="R242" s="62"/>
      <c r="S242" s="64"/>
      <c r="T242" s="64"/>
      <c r="U242" s="99" t="s">
        <v>1088</v>
      </c>
    </row>
    <row r="243" spans="1:21" ht="15" customHeight="1">
      <c r="A243" s="2">
        <v>4513127494</v>
      </c>
      <c r="B243" s="61" t="s">
        <v>1239</v>
      </c>
      <c r="C243" s="61" t="s">
        <v>199</v>
      </c>
      <c r="D243" s="3" t="s">
        <v>200</v>
      </c>
      <c r="E243" s="3"/>
      <c r="F243" s="61" t="str">
        <f>Table1[[#This Row],[PROJECT]]</f>
        <v>D90751-001</v>
      </c>
      <c r="G243" s="61" t="s">
        <v>1240</v>
      </c>
      <c r="H243" s="3" t="s">
        <v>1241</v>
      </c>
      <c r="I243" s="3" t="s">
        <v>41</v>
      </c>
      <c r="J243" s="3" t="s">
        <v>42</v>
      </c>
      <c r="K243" s="61"/>
      <c r="L243" s="62" t="str">
        <f>"DFS 1-AX250-"&amp;C243</f>
        <v>DFS 1-AX250-DCS</v>
      </c>
      <c r="M243" s="62" t="s">
        <v>174</v>
      </c>
      <c r="N243" s="62"/>
      <c r="O243" s="1" t="s">
        <v>175</v>
      </c>
      <c r="P243" s="63">
        <v>45442</v>
      </c>
      <c r="Q243" s="63"/>
      <c r="R243" s="62"/>
      <c r="S243" s="64"/>
      <c r="T243" s="64"/>
      <c r="U243" s="99" t="s">
        <v>1088</v>
      </c>
    </row>
    <row r="244" spans="1:21" ht="15" customHeight="1">
      <c r="A244" s="65">
        <v>4513221753</v>
      </c>
      <c r="B244" s="61" t="s">
        <v>1242</v>
      </c>
      <c r="C244" s="61" t="s">
        <v>224</v>
      </c>
      <c r="D244" s="3" t="s">
        <v>225</v>
      </c>
      <c r="E244" s="61"/>
      <c r="F244" s="61" t="str">
        <f>Table1[[#This Row],[PROJECT]]</f>
        <v>D91021-001</v>
      </c>
      <c r="G244" s="61" t="s">
        <v>1243</v>
      </c>
      <c r="H244" s="61" t="s">
        <v>1244</v>
      </c>
      <c r="I244" s="3" t="s">
        <v>41</v>
      </c>
      <c r="J244" s="3" t="s">
        <v>42</v>
      </c>
      <c r="K244" s="61"/>
      <c r="L244" s="62" t="str">
        <f>"DFS 1-AX250-"&amp;C244</f>
        <v>DFS 1-AX250-WF6</v>
      </c>
      <c r="M244" s="62" t="s">
        <v>174</v>
      </c>
      <c r="N244" s="62"/>
      <c r="O244" s="1" t="s">
        <v>175</v>
      </c>
      <c r="P244" s="63"/>
      <c r="Q244" s="63"/>
      <c r="R244" s="62"/>
      <c r="S244" s="64"/>
      <c r="T244" s="64"/>
      <c r="U244" s="99" t="s">
        <v>1088</v>
      </c>
    </row>
    <row r="245" spans="1:21" ht="15" customHeight="1">
      <c r="A245" s="65">
        <v>4513194651</v>
      </c>
      <c r="B245" s="61" t="s">
        <v>1245</v>
      </c>
      <c r="C245" s="61" t="s">
        <v>183</v>
      </c>
      <c r="D245" s="3" t="s">
        <v>184</v>
      </c>
      <c r="E245" s="61"/>
      <c r="F245" s="61" t="str">
        <f>Table1[[#This Row],[PROJECT]]</f>
        <v>D91022-001</v>
      </c>
      <c r="G245" s="61" t="s">
        <v>1246</v>
      </c>
      <c r="H245" s="61" t="s">
        <v>1247</v>
      </c>
      <c r="I245" s="3" t="s">
        <v>41</v>
      </c>
      <c r="J245" s="3" t="s">
        <v>42</v>
      </c>
      <c r="K245" s="61"/>
      <c r="L245" s="62" t="str">
        <f>"DFS 1-AXDPO250-"&amp;C245&amp;"-HEAT"</f>
        <v>DFS 1-AXDPO250-HF-HEAT</v>
      </c>
      <c r="M245" s="62" t="s">
        <v>174</v>
      </c>
      <c r="N245" s="62"/>
      <c r="O245" s="1" t="s">
        <v>261</v>
      </c>
      <c r="P245" s="63"/>
      <c r="Q245" s="63"/>
      <c r="R245" s="62"/>
      <c r="S245" s="64"/>
      <c r="T245" s="64"/>
      <c r="U245" s="99" t="s">
        <v>1160</v>
      </c>
    </row>
    <row r="246" spans="1:21" ht="15" customHeight="1">
      <c r="A246" s="65">
        <v>4513193563</v>
      </c>
      <c r="B246" s="61" t="s">
        <v>1248</v>
      </c>
      <c r="C246" s="61" t="s">
        <v>183</v>
      </c>
      <c r="D246" s="3" t="s">
        <v>184</v>
      </c>
      <c r="E246" s="61"/>
      <c r="F246" s="61" t="str">
        <f>Table1[[#This Row],[PROJECT]]</f>
        <v>D91023-001</v>
      </c>
      <c r="G246" s="61" t="s">
        <v>1249</v>
      </c>
      <c r="H246" s="61" t="s">
        <v>1250</v>
      </c>
      <c r="I246" s="3" t="s">
        <v>41</v>
      </c>
      <c r="J246" s="3" t="s">
        <v>42</v>
      </c>
      <c r="K246" s="61"/>
      <c r="L246" s="62" t="str">
        <f>"DFS 1-AXDPO250-"&amp;C246&amp;"-HEAT"</f>
        <v>DFS 1-AXDPO250-HF-HEAT</v>
      </c>
      <c r="M246" s="62" t="s">
        <v>174</v>
      </c>
      <c r="N246" s="62"/>
      <c r="O246" s="1" t="s">
        <v>261</v>
      </c>
      <c r="P246" s="63"/>
      <c r="Q246" s="63"/>
      <c r="R246" s="62"/>
      <c r="S246" s="64"/>
      <c r="T246" s="64"/>
      <c r="U246" s="99" t="s">
        <v>1160</v>
      </c>
    </row>
    <row r="247" spans="1:21" ht="15" customHeight="1">
      <c r="A247" s="65">
        <v>4513227736</v>
      </c>
      <c r="B247" s="61" t="s">
        <v>1251</v>
      </c>
      <c r="C247" s="3" t="s">
        <v>1090</v>
      </c>
      <c r="D247" s="3" t="s">
        <v>1091</v>
      </c>
      <c r="E247" s="61"/>
      <c r="F247" s="61" t="str">
        <f>Table1[[#This Row],[PROJECT]]</f>
        <v>D91024-001</v>
      </c>
      <c r="G247" s="61" t="s">
        <v>1252</v>
      </c>
      <c r="H247" s="61" t="s">
        <v>1253</v>
      </c>
      <c r="I247" s="3" t="s">
        <v>41</v>
      </c>
      <c r="J247" s="3" t="s">
        <v>42</v>
      </c>
      <c r="K247" s="61"/>
      <c r="L247" s="62" t="str">
        <f>"DFS 1-AX250-"&amp;C247</f>
        <v>DFS 1-AX250-C2H4</v>
      </c>
      <c r="M247" s="62" t="s">
        <v>174</v>
      </c>
      <c r="N247" s="62"/>
      <c r="O247" s="1" t="s">
        <v>175</v>
      </c>
      <c r="P247" s="63"/>
      <c r="Q247" s="63"/>
      <c r="R247" s="62"/>
      <c r="S247" s="64"/>
      <c r="T247" s="64"/>
      <c r="U247" s="99" t="s">
        <v>1088</v>
      </c>
    </row>
    <row r="248" spans="1:21" ht="15" customHeight="1">
      <c r="A248" s="65">
        <v>4513190277</v>
      </c>
      <c r="B248" s="61" t="s">
        <v>1254</v>
      </c>
      <c r="C248" s="61" t="s">
        <v>183</v>
      </c>
      <c r="D248" s="3" t="s">
        <v>184</v>
      </c>
      <c r="E248" s="61"/>
      <c r="F248" s="61" t="str">
        <f>Table1[[#This Row],[PROJECT]]</f>
        <v>D91025-001</v>
      </c>
      <c r="G248" s="61" t="s">
        <v>1255</v>
      </c>
      <c r="H248" s="61" t="s">
        <v>1256</v>
      </c>
      <c r="I248" s="3" t="s">
        <v>41</v>
      </c>
      <c r="J248" s="3" t="s">
        <v>42</v>
      </c>
      <c r="K248" s="61"/>
      <c r="L248" s="62" t="str">
        <f>"DFS 1-AXDPO250-"&amp;C248</f>
        <v>DFS 1-AXDPO250-HF</v>
      </c>
      <c r="M248" s="62" t="s">
        <v>174</v>
      </c>
      <c r="N248" s="62"/>
      <c r="O248" s="1" t="s">
        <v>175</v>
      </c>
      <c r="P248" s="63"/>
      <c r="Q248" s="63"/>
      <c r="R248" s="62"/>
      <c r="S248" s="64"/>
      <c r="T248" s="64"/>
      <c r="U248" s="99" t="s">
        <v>1088</v>
      </c>
    </row>
    <row r="249" spans="1:21" ht="15" customHeight="1">
      <c r="A249" s="65">
        <v>4513184503</v>
      </c>
      <c r="B249" s="61" t="s">
        <v>1257</v>
      </c>
      <c r="C249" s="61" t="s">
        <v>113</v>
      </c>
      <c r="D249" s="3" t="s">
        <v>114</v>
      </c>
      <c r="E249" s="61"/>
      <c r="F249" s="61" t="str">
        <f>Table1[[#This Row],[PROJECT]]</f>
        <v>D91026-001</v>
      </c>
      <c r="G249" s="61" t="s">
        <v>1258</v>
      </c>
      <c r="H249" s="61" t="s">
        <v>1259</v>
      </c>
      <c r="I249" s="3" t="s">
        <v>41</v>
      </c>
      <c r="J249" s="3" t="s">
        <v>42</v>
      </c>
      <c r="K249" s="61"/>
      <c r="L249" s="62" t="str">
        <f>"DFS 1-AX250-"&amp;C249</f>
        <v>DFS 1-AX250-HBr</v>
      </c>
      <c r="M249" s="62" t="s">
        <v>174</v>
      </c>
      <c r="N249" s="62"/>
      <c r="O249" s="1" t="s">
        <v>175</v>
      </c>
      <c r="P249" s="63"/>
      <c r="Q249" s="63"/>
      <c r="R249" s="62"/>
      <c r="S249" s="64"/>
      <c r="T249" s="64"/>
      <c r="U249" s="99" t="s">
        <v>1088</v>
      </c>
    </row>
    <row r="250" spans="1:21" ht="15" customHeight="1">
      <c r="A250" s="65"/>
      <c r="B250" s="61"/>
      <c r="C250" s="61"/>
      <c r="D250" s="61"/>
      <c r="E250" s="61"/>
      <c r="F250" s="61"/>
      <c r="G250" s="61"/>
      <c r="H250" s="61"/>
      <c r="I250" s="3" t="s">
        <v>41</v>
      </c>
      <c r="J250" s="3" t="s">
        <v>42</v>
      </c>
      <c r="K250" s="61"/>
      <c r="L250" s="62" t="str">
        <f>"DFS 1-AX250-"&amp;C250</f>
        <v>DFS 1-AX250-</v>
      </c>
      <c r="M250" s="62" t="s">
        <v>174</v>
      </c>
      <c r="N250" s="62"/>
      <c r="O250" s="62"/>
      <c r="P250" s="63"/>
      <c r="Q250" s="63"/>
      <c r="R250" s="62"/>
      <c r="S250" s="64"/>
      <c r="T250" s="64"/>
      <c r="U250" s="62"/>
    </row>
    <row r="251" spans="1:21" ht="15" customHeight="1">
      <c r="A251" s="65"/>
      <c r="B251" s="61"/>
      <c r="C251" s="61"/>
      <c r="D251" s="61"/>
      <c r="E251" s="61"/>
      <c r="F251" s="61"/>
      <c r="G251" s="61"/>
      <c r="H251" s="61"/>
      <c r="I251" s="3" t="s">
        <v>41</v>
      </c>
      <c r="J251" s="3" t="s">
        <v>42</v>
      </c>
      <c r="K251" s="61"/>
      <c r="L251" s="62" t="str">
        <f>"DFS 1-AX250-"&amp;C251</f>
        <v>DFS 1-AX250-</v>
      </c>
      <c r="M251" s="62" t="s">
        <v>174</v>
      </c>
      <c r="N251" s="62"/>
      <c r="O251" s="62"/>
      <c r="P251" s="63"/>
      <c r="Q251" s="63"/>
      <c r="R251" s="62"/>
      <c r="S251" s="64"/>
      <c r="T251" s="64"/>
      <c r="U251" s="62"/>
    </row>
    <row r="252" spans="1:21" ht="15" customHeight="1">
      <c r="B252" s="61"/>
      <c r="C252" s="61"/>
      <c r="D252" s="3"/>
      <c r="E252" s="3"/>
      <c r="F252" s="3"/>
      <c r="G252" s="3"/>
      <c r="H252" s="3"/>
      <c r="I252" s="3" t="s">
        <v>41</v>
      </c>
      <c r="J252" s="3" t="s">
        <v>42</v>
      </c>
      <c r="K252" s="3"/>
      <c r="L252" s="62" t="str">
        <f>"DFS 1-AX250-"&amp;C252</f>
        <v>DFS 1-AX250-</v>
      </c>
      <c r="M252" s="62" t="s">
        <v>174</v>
      </c>
      <c r="P252" s="63"/>
      <c r="Q252" s="50"/>
      <c r="S252" s="53"/>
      <c r="T252" s="53"/>
    </row>
    <row r="253" spans="1:21" ht="15" customHeight="1">
      <c r="B253" s="46"/>
      <c r="O253" s="14"/>
      <c r="P253" s="50"/>
      <c r="Q253" s="50"/>
      <c r="S253" s="53"/>
      <c r="T253" s="53"/>
    </row>
    <row r="254" spans="1:21" ht="15" customHeight="1">
      <c r="B254" s="46"/>
      <c r="O254" s="14"/>
      <c r="P254" s="50"/>
      <c r="Q254" s="50"/>
      <c r="S254" s="53"/>
      <c r="T254" s="53"/>
    </row>
    <row r="255" spans="1:21" ht="15" customHeight="1">
      <c r="B255" s="46"/>
      <c r="O255" s="14"/>
      <c r="P255" s="50"/>
      <c r="Q255" s="50"/>
      <c r="S255" s="53"/>
      <c r="T255" s="53"/>
    </row>
    <row r="256" spans="1:21" ht="15" customHeight="1">
      <c r="B256" s="46"/>
      <c r="O256" s="14"/>
      <c r="P256" s="50"/>
      <c r="Q256" s="50"/>
      <c r="S256" s="53"/>
      <c r="T256" s="53"/>
    </row>
    <row r="257" spans="2:20" ht="15" customHeight="1">
      <c r="B257" s="46"/>
      <c r="O257" s="14"/>
      <c r="P257" s="50"/>
      <c r="Q257" s="50"/>
      <c r="S257" s="53"/>
      <c r="T257" s="53"/>
    </row>
    <row r="258" spans="2:20" ht="15" customHeight="1">
      <c r="O258" s="14"/>
      <c r="P258" s="50"/>
      <c r="Q258" s="50"/>
      <c r="S258" s="53"/>
      <c r="T258" s="53"/>
    </row>
    <row r="259" spans="2:20" ht="15" customHeight="1">
      <c r="O259" s="14"/>
      <c r="P259" s="50"/>
      <c r="Q259" s="50"/>
      <c r="S259" s="53"/>
      <c r="T259" s="53"/>
    </row>
    <row r="260" spans="2:20" ht="15" customHeight="1">
      <c r="O260" s="14"/>
      <c r="P260" s="50"/>
      <c r="Q260" s="50"/>
      <c r="S260" s="53"/>
      <c r="T260" s="53"/>
    </row>
    <row r="261" spans="2:20" ht="15" customHeight="1">
      <c r="O261" s="14"/>
      <c r="P261" s="50"/>
      <c r="Q261" s="50"/>
      <c r="S261" s="53"/>
      <c r="T261" s="53"/>
    </row>
    <row r="262" spans="2:20" ht="15" customHeight="1">
      <c r="P262" s="50"/>
      <c r="Q262" s="50"/>
      <c r="S262" s="53"/>
      <c r="T262" s="53"/>
    </row>
    <row r="263" spans="2:20" ht="15" customHeight="1">
      <c r="B263" s="46"/>
      <c r="O263" s="14"/>
      <c r="P263" s="50"/>
      <c r="Q263" s="50"/>
      <c r="S263" s="53"/>
      <c r="T263" s="53"/>
    </row>
    <row r="264" spans="2:20" ht="15" customHeight="1">
      <c r="B264" s="46"/>
      <c r="O264" s="14"/>
      <c r="P264" s="50"/>
      <c r="Q264" s="50"/>
      <c r="S264" s="53"/>
      <c r="T264" s="53"/>
    </row>
    <row r="265" spans="2:20" ht="15" customHeight="1">
      <c r="P265" s="36"/>
      <c r="Q265" s="56"/>
    </row>
    <row r="266" spans="2:20" ht="15" customHeight="1">
      <c r="O266" s="14"/>
      <c r="P266" s="36"/>
      <c r="Q266" s="56"/>
    </row>
    <row r="267" spans="2:20" ht="15" customHeight="1">
      <c r="O267" s="14"/>
      <c r="P267" s="36"/>
      <c r="Q267" s="56"/>
    </row>
    <row r="268" spans="2:20" ht="15" customHeight="1">
      <c r="O268" s="14"/>
      <c r="P268" s="36"/>
      <c r="Q268" s="56"/>
    </row>
    <row r="269" spans="2:20" ht="15" customHeight="1">
      <c r="O269" s="14"/>
      <c r="P269" s="36"/>
      <c r="Q269" s="56"/>
    </row>
    <row r="270" spans="2:20" ht="15" customHeight="1">
      <c r="O270" s="14"/>
      <c r="P270" s="36"/>
      <c r="Q270" s="56"/>
    </row>
    <row r="271" spans="2:20" ht="15" customHeight="1">
      <c r="O271" s="14"/>
      <c r="P271" s="36"/>
      <c r="Q271" s="56"/>
    </row>
    <row r="272" spans="2:20"/>
    <row r="273"/>
  </sheetData>
  <sortState xmlns:xlrd2="http://schemas.microsoft.com/office/spreadsheetml/2017/richdata2" ref="A2:AL106">
    <sortCondition ref="E2:E106"/>
    <sortCondition ref="K2:K106"/>
  </sortState>
  <conditionalFormatting sqref="F95">
    <cfRule type="duplicateValues" dxfId="324" priority="4"/>
  </conditionalFormatting>
  <conditionalFormatting sqref="F131">
    <cfRule type="duplicateValues" dxfId="323" priority="16"/>
  </conditionalFormatting>
  <conditionalFormatting sqref="F132">
    <cfRule type="duplicateValues" dxfId="322" priority="13"/>
  </conditionalFormatting>
  <conditionalFormatting sqref="F133 F135:F153 F2:F94 F96:F130">
    <cfRule type="duplicateValues" dxfId="321" priority="115"/>
  </conditionalFormatting>
  <conditionalFormatting sqref="F134">
    <cfRule type="duplicateValues" dxfId="320" priority="10"/>
  </conditionalFormatting>
  <conditionalFormatting sqref="F176">
    <cfRule type="duplicateValues" dxfId="319" priority="25"/>
  </conditionalFormatting>
  <conditionalFormatting sqref="F177:F179">
    <cfRule type="duplicateValues" dxfId="318" priority="22"/>
  </conditionalFormatting>
  <conditionalFormatting sqref="F184:F185">
    <cfRule type="duplicateValues" dxfId="317" priority="135"/>
  </conditionalFormatting>
  <conditionalFormatting sqref="F252">
    <cfRule type="duplicateValues" dxfId="316" priority="32"/>
  </conditionalFormatting>
  <conditionalFormatting sqref="F253:F265 F155:F175 F180:F183 F186:F205">
    <cfRule type="duplicateValues" dxfId="315" priority="35"/>
  </conditionalFormatting>
  <conditionalFormatting sqref="F266:F271 F154">
    <cfRule type="duplicateValues" dxfId="314" priority="38"/>
  </conditionalFormatting>
  <conditionalFormatting sqref="K2:K130 K133:K153">
    <cfRule type="duplicateValues" dxfId="313" priority="111"/>
  </conditionalFormatting>
  <conditionalFormatting sqref="K131">
    <cfRule type="duplicateValues" dxfId="312" priority="14"/>
  </conditionalFormatting>
  <conditionalFormatting sqref="K132">
    <cfRule type="duplicateValues" dxfId="311" priority="11"/>
  </conditionalFormatting>
  <conditionalFormatting sqref="K176">
    <cfRule type="duplicateValues" dxfId="310" priority="23"/>
  </conditionalFormatting>
  <conditionalFormatting sqref="K177:K179">
    <cfRule type="duplicateValues" dxfId="309" priority="20"/>
  </conditionalFormatting>
  <conditionalFormatting sqref="K184:K185">
    <cfRule type="duplicateValues" dxfId="308" priority="150"/>
  </conditionalFormatting>
  <conditionalFormatting sqref="K187">
    <cfRule type="duplicateValues" dxfId="307" priority="7"/>
  </conditionalFormatting>
  <conditionalFormatting sqref="K252">
    <cfRule type="duplicateValues" dxfId="306" priority="30"/>
  </conditionalFormatting>
  <conditionalFormatting sqref="K255:K265 O262 K253 K180:K183 K155:K175 K186 K188:K251">
    <cfRule type="duplicateValues" dxfId="305" priority="33"/>
  </conditionalFormatting>
  <conditionalFormatting sqref="K266:K271 K154">
    <cfRule type="duplicateValues" dxfId="304" priority="36"/>
  </conditionalFormatting>
  <conditionalFormatting sqref="G2:H252">
    <cfRule type="duplicateValues" dxfId="303" priority="1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P146"/>
  <sheetViews>
    <sheetView topLeftCell="C1" zoomScaleNormal="100" workbookViewId="0">
      <pane ySplit="1" topLeftCell="B10" activePane="bottomLeft" state="frozen"/>
      <selection pane="bottomLeft" activeCell="B1" sqref="B1:K10"/>
      <selection activeCell="B1" sqref="B1"/>
    </sheetView>
  </sheetViews>
  <sheetFormatPr defaultColWidth="9.140625" defaultRowHeight="14.25"/>
  <cols>
    <col min="1" max="1" width="12.85546875" style="2" hidden="1" customWidth="1"/>
    <col min="2" max="2" width="12.85546875" style="1" bestFit="1" customWidth="1"/>
    <col min="3" max="3" width="7" style="1" bestFit="1" customWidth="1"/>
    <col min="4" max="4" width="17.7109375" style="1" hidden="1" customWidth="1"/>
    <col min="5" max="5" width="17.7109375" style="1" customWidth="1"/>
    <col min="6" max="6" width="17.7109375" style="1" hidden="1" customWidth="1"/>
    <col min="7" max="8" width="16.5703125" style="1" bestFit="1" customWidth="1"/>
    <col min="9" max="9" width="16.42578125" style="1" hidden="1" customWidth="1"/>
    <col min="10" max="10" width="15.42578125" style="1" hidden="1" customWidth="1"/>
    <col min="11" max="11" width="15.7109375" style="1" customWidth="1"/>
    <col min="12" max="12" width="21.42578125" style="1" hidden="1" customWidth="1"/>
    <col min="13" max="13" width="11.7109375" style="1" bestFit="1" customWidth="1"/>
    <col min="14" max="14" width="18.85546875" style="1" bestFit="1" customWidth="1"/>
    <col min="15" max="15" width="11.7109375" style="1" bestFit="1" customWidth="1"/>
    <col min="16" max="16" width="12.85546875" style="1" bestFit="1" customWidth="1"/>
    <col min="17" max="17" width="17.7109375" style="1" bestFit="1" customWidth="1"/>
    <col min="18" max="18" width="10.28515625" style="1" bestFit="1" customWidth="1"/>
    <col min="19" max="20" width="12.85546875" style="1" bestFit="1" customWidth="1"/>
    <col min="21" max="21" width="17.7109375" style="1" bestFit="1" customWidth="1"/>
    <col min="22" max="41" width="9.140625" style="1"/>
    <col min="42" max="42" width="8.42578125" style="1" bestFit="1" customWidth="1"/>
    <col min="43" max="16384" width="9.140625" style="1"/>
  </cols>
  <sheetData>
    <row r="1" spans="1:21">
      <c r="A1" s="13" t="s">
        <v>0</v>
      </c>
      <c r="B1" s="11" t="s">
        <v>1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31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</row>
    <row r="2" spans="1:21">
      <c r="A2" s="7">
        <v>4508899287</v>
      </c>
      <c r="B2" s="3" t="s">
        <v>1260</v>
      </c>
      <c r="C2" s="3" t="s">
        <v>1261</v>
      </c>
      <c r="D2" s="3"/>
      <c r="E2" s="3" t="s">
        <v>226</v>
      </c>
      <c r="F2" s="3" t="s">
        <v>1262</v>
      </c>
      <c r="G2" s="3" t="s">
        <v>1263</v>
      </c>
      <c r="H2" s="3" t="s">
        <v>1264</v>
      </c>
      <c r="I2" s="3" t="s">
        <v>41</v>
      </c>
      <c r="J2" s="3" t="s">
        <v>42</v>
      </c>
      <c r="K2" s="3" t="s">
        <v>1265</v>
      </c>
      <c r="L2" s="1" t="str">
        <f t="shared" ref="L2:L12" si="0">"DFS 8-AX250-"&amp;C2</f>
        <v>DFS 8-AX250-2NTE</v>
      </c>
      <c r="M2" s="1" t="s">
        <v>1266</v>
      </c>
      <c r="N2" s="1" t="s">
        <v>1267</v>
      </c>
      <c r="O2" s="1" t="s">
        <v>1268</v>
      </c>
      <c r="P2" s="36">
        <v>44183</v>
      </c>
      <c r="Q2" s="36"/>
      <c r="R2" s="1" t="s">
        <v>15</v>
      </c>
      <c r="S2" s="36">
        <v>44195</v>
      </c>
      <c r="T2" s="36">
        <v>44195</v>
      </c>
    </row>
    <row r="3" spans="1:21">
      <c r="A3" s="7">
        <v>4508965605</v>
      </c>
      <c r="B3" s="3" t="s">
        <v>1269</v>
      </c>
      <c r="C3" s="3" t="s">
        <v>1261</v>
      </c>
      <c r="D3" s="3"/>
      <c r="E3" s="3" t="s">
        <v>226</v>
      </c>
      <c r="F3" s="3" t="s">
        <v>1270</v>
      </c>
      <c r="G3" s="3" t="s">
        <v>1271</v>
      </c>
      <c r="H3" s="3" t="s">
        <v>1272</v>
      </c>
      <c r="I3" s="3" t="s">
        <v>41</v>
      </c>
      <c r="J3" s="3" t="s">
        <v>42</v>
      </c>
      <c r="K3" s="3" t="s">
        <v>1273</v>
      </c>
      <c r="L3" s="1" t="str">
        <f t="shared" si="0"/>
        <v>DFS 8-AX250-2NTE</v>
      </c>
      <c r="M3" s="1" t="s">
        <v>1266</v>
      </c>
      <c r="N3" s="1" t="s">
        <v>1267</v>
      </c>
      <c r="O3" s="1" t="s">
        <v>1268</v>
      </c>
      <c r="P3" s="36">
        <v>44183</v>
      </c>
      <c r="Q3" s="36"/>
      <c r="R3" s="1" t="s">
        <v>15</v>
      </c>
      <c r="S3" s="36">
        <v>44195</v>
      </c>
      <c r="T3" s="36">
        <v>44195</v>
      </c>
    </row>
    <row r="4" spans="1:21">
      <c r="A4" s="7">
        <v>4510051769</v>
      </c>
      <c r="B4" s="3" t="s">
        <v>1274</v>
      </c>
      <c r="C4" s="3" t="s">
        <v>1261</v>
      </c>
      <c r="D4" s="3"/>
      <c r="E4" s="3" t="s">
        <v>226</v>
      </c>
      <c r="F4" s="15" t="s">
        <v>1274</v>
      </c>
      <c r="G4" s="3" t="s">
        <v>1275</v>
      </c>
      <c r="H4" s="3" t="s">
        <v>1276</v>
      </c>
      <c r="I4" s="3" t="s">
        <v>41</v>
      </c>
      <c r="J4" s="3" t="s">
        <v>42</v>
      </c>
      <c r="K4" s="3" t="s">
        <v>1277</v>
      </c>
      <c r="L4" s="1" t="str">
        <f t="shared" si="0"/>
        <v>DFS 8-AX250-2NTE</v>
      </c>
      <c r="M4" s="1" t="s">
        <v>1266</v>
      </c>
      <c r="N4" s="1" t="s">
        <v>1278</v>
      </c>
      <c r="O4" s="1" t="s">
        <v>1268</v>
      </c>
      <c r="P4" s="36">
        <v>44559</v>
      </c>
      <c r="Q4" s="36"/>
      <c r="R4" s="1" t="s">
        <v>15</v>
      </c>
      <c r="S4" s="36">
        <v>44522</v>
      </c>
      <c r="T4" s="36">
        <v>44603</v>
      </c>
      <c r="U4" s="1" t="s">
        <v>1279</v>
      </c>
    </row>
    <row r="5" spans="1:21">
      <c r="A5" s="7">
        <v>4510051798</v>
      </c>
      <c r="B5" s="3" t="s">
        <v>1280</v>
      </c>
      <c r="C5" s="3" t="s">
        <v>1261</v>
      </c>
      <c r="D5" s="3"/>
      <c r="E5" s="3" t="s">
        <v>50</v>
      </c>
      <c r="F5" s="15" t="s">
        <v>1280</v>
      </c>
      <c r="G5" s="3" t="s">
        <v>1281</v>
      </c>
      <c r="H5" s="3" t="s">
        <v>1282</v>
      </c>
      <c r="I5" s="3" t="s">
        <v>41</v>
      </c>
      <c r="J5" s="3" t="s">
        <v>42</v>
      </c>
      <c r="K5" s="3" t="s">
        <v>1283</v>
      </c>
      <c r="L5" s="1" t="str">
        <f t="shared" si="0"/>
        <v>DFS 8-AX250-2NTE</v>
      </c>
      <c r="M5" s="1" t="s">
        <v>1266</v>
      </c>
      <c r="N5" s="1" t="s">
        <v>1278</v>
      </c>
      <c r="O5" s="1" t="s">
        <v>1268</v>
      </c>
      <c r="P5" s="36">
        <v>44559</v>
      </c>
      <c r="Q5" s="36"/>
      <c r="R5" s="1" t="s">
        <v>15</v>
      </c>
      <c r="S5" s="36">
        <v>44522</v>
      </c>
      <c r="T5" s="36">
        <v>44603</v>
      </c>
      <c r="U5" s="1" t="s">
        <v>1279</v>
      </c>
    </row>
    <row r="6" spans="1:21" ht="15.75">
      <c r="A6" s="7">
        <v>4510087292</v>
      </c>
      <c r="B6" s="3" t="s">
        <v>1284</v>
      </c>
      <c r="C6" s="3" t="s">
        <v>1285</v>
      </c>
      <c r="D6" s="3" t="s">
        <v>494</v>
      </c>
      <c r="E6" s="3" t="s">
        <v>226</v>
      </c>
      <c r="F6" s="15" t="s">
        <v>1286</v>
      </c>
      <c r="G6" s="3" t="s">
        <v>1287</v>
      </c>
      <c r="H6" s="3" t="s">
        <v>1288</v>
      </c>
      <c r="I6" s="3" t="s">
        <v>41</v>
      </c>
      <c r="J6" s="3" t="s">
        <v>42</v>
      </c>
      <c r="K6" s="3" t="s">
        <v>1289</v>
      </c>
      <c r="L6" s="1" t="str">
        <f t="shared" si="0"/>
        <v>DFS 8-AX250-TOPAZ</v>
      </c>
      <c r="M6" s="1" t="s">
        <v>1290</v>
      </c>
      <c r="N6" s="1" t="s">
        <v>1291</v>
      </c>
      <c r="O6" s="1" t="s">
        <v>1292</v>
      </c>
      <c r="P6" s="36">
        <v>44593</v>
      </c>
      <c r="Q6" s="36">
        <v>44770</v>
      </c>
      <c r="R6" s="1" t="s">
        <v>15</v>
      </c>
      <c r="S6" s="36">
        <v>44589</v>
      </c>
      <c r="T6" s="36">
        <v>44760</v>
      </c>
      <c r="U6" s="1" t="s">
        <v>1293</v>
      </c>
    </row>
    <row r="7" spans="1:21" ht="15">
      <c r="A7" s="7">
        <v>4510464959</v>
      </c>
      <c r="B7" s="3" t="s">
        <v>1294</v>
      </c>
      <c r="C7" s="3" t="s">
        <v>1285</v>
      </c>
      <c r="D7" s="3" t="s">
        <v>494</v>
      </c>
      <c r="E7" s="3" t="s">
        <v>50</v>
      </c>
      <c r="F7" s="3" t="s">
        <v>1294</v>
      </c>
      <c r="G7" s="3" t="s">
        <v>1295</v>
      </c>
      <c r="H7" s="3" t="s">
        <v>1296</v>
      </c>
      <c r="I7" s="3" t="s">
        <v>41</v>
      </c>
      <c r="J7" s="3" t="s">
        <v>42</v>
      </c>
      <c r="K7" s="3" t="s">
        <v>1297</v>
      </c>
      <c r="L7" s="1" t="str">
        <f t="shared" si="0"/>
        <v>DFS 8-AX250-TOPAZ</v>
      </c>
      <c r="M7" s="1" t="s">
        <v>1290</v>
      </c>
      <c r="N7" s="1" t="s">
        <v>1291</v>
      </c>
      <c r="O7" s="1" t="s">
        <v>1292</v>
      </c>
      <c r="P7" s="36">
        <v>44704</v>
      </c>
      <c r="Q7" s="36"/>
      <c r="R7" s="1" t="s">
        <v>15</v>
      </c>
      <c r="S7" s="36">
        <v>44704</v>
      </c>
      <c r="T7" s="36">
        <v>44798</v>
      </c>
      <c r="U7" s="1" t="s">
        <v>1293</v>
      </c>
    </row>
    <row r="8" spans="1:21" ht="15">
      <c r="A8" s="7">
        <v>4510824969</v>
      </c>
      <c r="B8" s="3" t="s">
        <v>1298</v>
      </c>
      <c r="C8" s="3" t="s">
        <v>1285</v>
      </c>
      <c r="D8" s="3" t="s">
        <v>494</v>
      </c>
      <c r="E8" s="3" t="s">
        <v>226</v>
      </c>
      <c r="F8" s="15" t="s">
        <v>1298</v>
      </c>
      <c r="G8" s="3" t="s">
        <v>1299</v>
      </c>
      <c r="H8" s="3" t="s">
        <v>1300</v>
      </c>
      <c r="I8" s="3" t="s">
        <v>41</v>
      </c>
      <c r="J8" s="3" t="s">
        <v>42</v>
      </c>
      <c r="K8" s="3" t="s">
        <v>1301</v>
      </c>
      <c r="L8" s="1" t="str">
        <f t="shared" si="0"/>
        <v>DFS 8-AX250-TOPAZ</v>
      </c>
      <c r="M8" s="1" t="s">
        <v>1290</v>
      </c>
      <c r="N8" s="1" t="s">
        <v>1302</v>
      </c>
      <c r="O8" s="1" t="s">
        <v>1292</v>
      </c>
      <c r="P8" s="36">
        <v>44853</v>
      </c>
      <c r="Q8" s="36"/>
      <c r="R8" s="1" t="s">
        <v>15</v>
      </c>
      <c r="S8" s="36">
        <v>44803</v>
      </c>
      <c r="T8" s="36">
        <v>44852</v>
      </c>
      <c r="U8" s="1" t="s">
        <v>1293</v>
      </c>
    </row>
    <row r="9" spans="1:21" ht="15">
      <c r="A9" s="80">
        <v>4512221834</v>
      </c>
      <c r="B9" s="61" t="s">
        <v>1303</v>
      </c>
      <c r="C9" s="3" t="s">
        <v>1285</v>
      </c>
      <c r="D9" s="3" t="s">
        <v>494</v>
      </c>
      <c r="E9" s="61"/>
      <c r="F9" s="61" t="s">
        <v>1303</v>
      </c>
      <c r="G9" s="61" t="s">
        <v>1304</v>
      </c>
      <c r="H9" s="61" t="s">
        <v>1305</v>
      </c>
      <c r="I9" s="3"/>
      <c r="J9" s="3"/>
      <c r="K9" s="61"/>
      <c r="L9" s="1" t="str">
        <f t="shared" si="0"/>
        <v>DFS 8-AX250-TOPAZ</v>
      </c>
      <c r="M9" s="1" t="s">
        <v>1290</v>
      </c>
      <c r="N9" s="1" t="s">
        <v>1292</v>
      </c>
      <c r="O9" s="1" t="s">
        <v>1292</v>
      </c>
      <c r="P9" s="81">
        <v>45174</v>
      </c>
      <c r="Q9" s="81"/>
      <c r="R9" s="62" t="s">
        <v>1171</v>
      </c>
      <c r="S9" s="81"/>
      <c r="T9" s="81"/>
      <c r="U9" s="82" t="s">
        <v>1293</v>
      </c>
    </row>
    <row r="10" spans="1:21">
      <c r="A10" s="7">
        <v>4510869331</v>
      </c>
      <c r="B10" s="3" t="s">
        <v>1306</v>
      </c>
      <c r="C10" s="3" t="s">
        <v>1261</v>
      </c>
      <c r="D10" s="3"/>
      <c r="E10" s="3" t="s">
        <v>768</v>
      </c>
      <c r="F10" s="15" t="s">
        <v>1306</v>
      </c>
      <c r="G10" s="3" t="s">
        <v>1307</v>
      </c>
      <c r="H10" s="3" t="s">
        <v>1308</v>
      </c>
      <c r="I10" s="3" t="s">
        <v>41</v>
      </c>
      <c r="J10" s="3" t="s">
        <v>42</v>
      </c>
      <c r="K10" s="3" t="s">
        <v>1309</v>
      </c>
      <c r="L10" s="1" t="str">
        <f t="shared" si="0"/>
        <v>DFS 8-AX250-2NTE</v>
      </c>
      <c r="M10" s="1" t="s">
        <v>1266</v>
      </c>
      <c r="N10" s="1" t="s">
        <v>1310</v>
      </c>
      <c r="O10" s="1" t="s">
        <v>1310</v>
      </c>
      <c r="P10" s="36">
        <v>45044</v>
      </c>
      <c r="Q10" s="36"/>
      <c r="R10" s="1" t="s">
        <v>15</v>
      </c>
      <c r="S10" s="36">
        <v>45152</v>
      </c>
      <c r="T10" s="36">
        <v>45257</v>
      </c>
      <c r="U10" s="1" t="s">
        <v>1311</v>
      </c>
    </row>
    <row r="11" spans="1:21">
      <c r="A11" s="7">
        <v>4511034705</v>
      </c>
      <c r="B11" s="3" t="s">
        <v>1312</v>
      </c>
      <c r="C11" s="3" t="s">
        <v>1261</v>
      </c>
      <c r="D11" s="3"/>
      <c r="E11" s="3" t="s">
        <v>226</v>
      </c>
      <c r="F11" s="15" t="s">
        <v>1312</v>
      </c>
      <c r="G11" s="3" t="s">
        <v>1313</v>
      </c>
      <c r="H11" s="3" t="s">
        <v>1314</v>
      </c>
      <c r="I11" s="3" t="s">
        <v>41</v>
      </c>
      <c r="J11" s="3" t="s">
        <v>42</v>
      </c>
      <c r="K11" s="3" t="s">
        <v>1315</v>
      </c>
      <c r="L11" s="1" t="str">
        <f t="shared" si="0"/>
        <v>DFS 8-AX250-2NTE</v>
      </c>
      <c r="M11" s="1" t="s">
        <v>1266</v>
      </c>
      <c r="N11" s="1" t="s">
        <v>1316</v>
      </c>
      <c r="O11" s="1" t="s">
        <v>1316</v>
      </c>
      <c r="P11" s="36">
        <v>45013</v>
      </c>
      <c r="Q11" s="36"/>
      <c r="R11" s="1" t="s">
        <v>15</v>
      </c>
      <c r="S11" s="36">
        <v>45013</v>
      </c>
      <c r="T11" s="36"/>
      <c r="U11" s="1" t="s">
        <v>1317</v>
      </c>
    </row>
    <row r="12" spans="1:21" ht="15">
      <c r="A12" s="80">
        <v>4512164068</v>
      </c>
      <c r="B12" s="61" t="s">
        <v>1318</v>
      </c>
      <c r="C12" s="3" t="s">
        <v>1261</v>
      </c>
      <c r="D12" s="61"/>
      <c r="E12" s="61"/>
      <c r="F12" s="61" t="s">
        <v>1318</v>
      </c>
      <c r="G12" s="61" t="s">
        <v>1319</v>
      </c>
      <c r="H12" s="61" t="s">
        <v>1320</v>
      </c>
      <c r="I12" s="3"/>
      <c r="J12" s="3"/>
      <c r="K12" s="61"/>
      <c r="L12" s="1" t="str">
        <f t="shared" si="0"/>
        <v>DFS 8-AX250-2NTE</v>
      </c>
      <c r="M12" s="1" t="s">
        <v>1266</v>
      </c>
      <c r="N12" s="62"/>
      <c r="O12" s="1" t="s">
        <v>1310</v>
      </c>
      <c r="P12" s="81">
        <v>45243</v>
      </c>
      <c r="Q12" s="81"/>
      <c r="R12" s="62" t="s">
        <v>1171</v>
      </c>
      <c r="S12" s="81"/>
      <c r="T12" s="81"/>
      <c r="U12" s="1" t="s">
        <v>1317</v>
      </c>
    </row>
    <row r="13" spans="1:21">
      <c r="A13" s="80"/>
      <c r="B13" s="61"/>
      <c r="C13" s="61"/>
      <c r="D13" s="61"/>
      <c r="E13" s="61"/>
      <c r="F13" s="61"/>
      <c r="G13" s="61"/>
      <c r="H13" s="61"/>
      <c r="I13" s="3"/>
      <c r="J13" s="3"/>
      <c r="K13" s="61"/>
      <c r="L13" s="62"/>
      <c r="M13" s="62"/>
      <c r="N13" s="62"/>
      <c r="O13" s="62"/>
      <c r="P13" s="81"/>
      <c r="Q13" s="81"/>
      <c r="R13" s="62"/>
      <c r="S13" s="81"/>
      <c r="T13" s="81"/>
      <c r="U13" s="62"/>
    </row>
    <row r="14" spans="1:21">
      <c r="A14" s="7"/>
      <c r="B14" s="3"/>
      <c r="C14" s="3"/>
      <c r="D14" s="3"/>
      <c r="E14" s="3"/>
      <c r="F14" s="15"/>
      <c r="G14" s="3"/>
      <c r="H14" s="3"/>
      <c r="I14" s="3"/>
      <c r="J14" s="3"/>
      <c r="K14" s="3"/>
      <c r="N14" s="14"/>
      <c r="O14" s="24"/>
      <c r="P14" s="36"/>
      <c r="Q14" s="36"/>
      <c r="S14" s="36"/>
      <c r="T14" s="36"/>
    </row>
    <row r="15" spans="1:21">
      <c r="A15" s="7"/>
      <c r="B15" s="3"/>
      <c r="C15" s="3"/>
      <c r="D15" s="3"/>
      <c r="E15" s="3"/>
      <c r="F15" s="15"/>
      <c r="G15" s="3"/>
      <c r="H15" s="3"/>
      <c r="I15" s="3"/>
      <c r="J15" s="3"/>
      <c r="K15" s="3"/>
      <c r="N15" s="14"/>
      <c r="O15" s="24"/>
      <c r="P15" s="36"/>
      <c r="Q15" s="36"/>
      <c r="S15" s="36"/>
      <c r="T15" s="36"/>
    </row>
    <row r="16" spans="1:21">
      <c r="A16" s="7"/>
      <c r="B16" s="3"/>
      <c r="C16" s="3"/>
      <c r="D16" s="3"/>
      <c r="E16" s="3"/>
      <c r="F16" s="15"/>
      <c r="G16" s="3"/>
      <c r="H16" s="3"/>
      <c r="I16" s="3"/>
      <c r="J16" s="3"/>
      <c r="K16" s="3"/>
      <c r="N16" s="14"/>
      <c r="O16" s="24"/>
      <c r="P16" s="36"/>
      <c r="Q16" s="36"/>
      <c r="S16" s="36"/>
      <c r="T16" s="36"/>
    </row>
    <row r="17" spans="1:21">
      <c r="A17" s="7"/>
      <c r="B17" s="3"/>
      <c r="C17" s="3"/>
      <c r="D17" s="3"/>
      <c r="E17" s="3"/>
      <c r="F17" s="15"/>
      <c r="G17" s="3"/>
      <c r="H17" s="3"/>
      <c r="I17" s="3"/>
      <c r="J17" s="3"/>
      <c r="K17" s="3"/>
      <c r="N17" s="14"/>
      <c r="O17" s="24"/>
      <c r="P17" s="36"/>
      <c r="Q17" s="36"/>
      <c r="S17" s="36"/>
      <c r="T17" s="36"/>
    </row>
    <row r="18" spans="1:21">
      <c r="A18" s="7"/>
      <c r="B18" s="3"/>
      <c r="C18" s="3"/>
      <c r="D18" s="3"/>
      <c r="E18" s="3"/>
      <c r="F18" s="15"/>
      <c r="G18" s="3"/>
      <c r="H18" s="3"/>
      <c r="I18" s="3"/>
      <c r="J18" s="3"/>
      <c r="K18" s="3"/>
      <c r="N18" s="14"/>
      <c r="O18" s="24"/>
      <c r="P18" s="36"/>
      <c r="Q18" s="36"/>
      <c r="S18" s="36"/>
      <c r="T18" s="36"/>
      <c r="U18" s="14"/>
    </row>
    <row r="19" spans="1:21">
      <c r="A19" s="7"/>
      <c r="B19" s="3"/>
      <c r="C19" s="3"/>
      <c r="D19" s="3"/>
      <c r="E19" s="3"/>
      <c r="F19" s="15"/>
      <c r="G19" s="3"/>
      <c r="H19" s="3"/>
      <c r="I19" s="3"/>
      <c r="J19" s="3"/>
      <c r="K19" s="3"/>
      <c r="N19" s="14"/>
      <c r="O19" s="24"/>
      <c r="P19" s="36"/>
      <c r="Q19" s="36"/>
      <c r="S19" s="36"/>
      <c r="T19" s="36"/>
    </row>
    <row r="20" spans="1:21">
      <c r="A20" s="7"/>
      <c r="B20" s="3"/>
      <c r="C20" s="3"/>
      <c r="D20" s="3"/>
      <c r="E20" s="3"/>
      <c r="F20" s="15"/>
      <c r="G20" s="3"/>
      <c r="H20" s="3"/>
      <c r="I20" s="3"/>
      <c r="J20" s="3"/>
      <c r="K20" s="3"/>
      <c r="N20" s="14"/>
      <c r="O20" s="24"/>
      <c r="P20" s="36"/>
      <c r="Q20" s="36"/>
      <c r="S20" s="36"/>
      <c r="T20" s="36"/>
    </row>
    <row r="21" spans="1:21">
      <c r="A21" s="7"/>
      <c r="B21" s="3"/>
      <c r="C21" s="3"/>
      <c r="D21" s="3"/>
      <c r="E21" s="3"/>
      <c r="F21" s="15"/>
      <c r="G21" s="3"/>
      <c r="H21" s="3"/>
      <c r="I21" s="3"/>
      <c r="J21" s="3"/>
      <c r="K21" s="3"/>
      <c r="N21" s="14"/>
      <c r="O21" s="24"/>
      <c r="P21" s="36"/>
      <c r="Q21" s="36"/>
      <c r="S21" s="36"/>
      <c r="T21" s="36"/>
    </row>
    <row r="22" spans="1:21">
      <c r="A22" s="7"/>
      <c r="B22" s="3"/>
      <c r="C22" s="3"/>
      <c r="D22" s="3"/>
      <c r="E22" s="3"/>
      <c r="F22" s="15"/>
      <c r="G22" s="3"/>
      <c r="H22" s="3"/>
      <c r="I22" s="3"/>
      <c r="J22" s="3"/>
      <c r="K22" s="3"/>
      <c r="N22" s="14"/>
      <c r="O22" s="24"/>
      <c r="P22" s="36"/>
      <c r="Q22" s="36"/>
      <c r="S22" s="36"/>
      <c r="T22" s="36"/>
      <c r="U22" s="10"/>
    </row>
    <row r="23" spans="1:21">
      <c r="A23" s="7"/>
      <c r="B23" s="3"/>
      <c r="C23" s="3"/>
      <c r="D23" s="3"/>
      <c r="E23" s="3"/>
      <c r="F23" s="15"/>
      <c r="G23" s="3"/>
      <c r="H23" s="3"/>
      <c r="I23" s="3"/>
      <c r="J23" s="3"/>
      <c r="K23" s="3"/>
      <c r="O23" s="24"/>
      <c r="P23" s="36"/>
      <c r="Q23" s="36"/>
      <c r="S23" s="36"/>
      <c r="T23" s="36"/>
    </row>
    <row r="24" spans="1:21">
      <c r="A24" s="7"/>
      <c r="B24" s="3"/>
      <c r="C24" s="3"/>
      <c r="D24" s="3"/>
      <c r="E24" s="3"/>
      <c r="F24" s="15"/>
      <c r="G24" s="3"/>
      <c r="H24" s="3"/>
      <c r="I24" s="3"/>
      <c r="J24" s="3"/>
      <c r="K24" s="3"/>
      <c r="N24" s="14"/>
      <c r="O24" s="24"/>
      <c r="P24" s="36"/>
      <c r="Q24" s="36"/>
      <c r="S24" s="36"/>
      <c r="T24" s="36"/>
    </row>
    <row r="25" spans="1:21">
      <c r="A25" s="7"/>
      <c r="B25" s="3"/>
      <c r="C25" s="3"/>
      <c r="D25" s="3"/>
      <c r="E25" s="3"/>
      <c r="F25" s="15"/>
      <c r="G25" s="3"/>
      <c r="H25" s="3"/>
      <c r="I25" s="3"/>
      <c r="J25" s="3"/>
      <c r="K25" s="3"/>
      <c r="N25" s="14"/>
      <c r="O25" s="24"/>
      <c r="P25" s="36"/>
      <c r="Q25" s="36"/>
      <c r="S25" s="36"/>
      <c r="T25" s="36"/>
    </row>
    <row r="26" spans="1:21">
      <c r="A26" s="7"/>
      <c r="B26" s="3"/>
      <c r="C26" s="3"/>
      <c r="D26" s="3"/>
      <c r="E26" s="3"/>
      <c r="F26" s="15"/>
      <c r="G26" s="3"/>
      <c r="H26" s="3"/>
      <c r="I26" s="3"/>
      <c r="J26" s="3"/>
      <c r="K26" s="3"/>
      <c r="N26" s="14"/>
      <c r="O26" s="24"/>
      <c r="P26" s="36"/>
      <c r="Q26" s="36"/>
      <c r="S26" s="36"/>
      <c r="T26" s="36"/>
    </row>
    <row r="27" spans="1:21">
      <c r="A27" s="7"/>
      <c r="B27" s="3"/>
      <c r="C27" s="3"/>
      <c r="D27" s="3"/>
      <c r="E27" s="3"/>
      <c r="F27" s="15"/>
      <c r="G27" s="3"/>
      <c r="H27" s="3"/>
      <c r="I27" s="3"/>
      <c r="J27" s="3"/>
      <c r="K27" s="3"/>
      <c r="N27" s="14"/>
      <c r="O27" s="24"/>
      <c r="P27" s="36"/>
      <c r="Q27" s="36"/>
      <c r="S27" s="36"/>
      <c r="T27" s="36"/>
      <c r="U27" s="14"/>
    </row>
    <row r="28" spans="1:21">
      <c r="A28" s="7"/>
      <c r="B28" s="3"/>
      <c r="C28" s="3"/>
      <c r="D28" s="3"/>
      <c r="E28" s="3"/>
      <c r="F28" s="15"/>
      <c r="G28" s="3"/>
      <c r="H28" s="3"/>
      <c r="I28" s="3"/>
      <c r="J28" s="3"/>
      <c r="K28" s="3"/>
      <c r="N28" s="14"/>
      <c r="O28" s="24"/>
      <c r="P28" s="36"/>
      <c r="Q28" s="36"/>
      <c r="S28" s="36"/>
      <c r="T28" s="36"/>
    </row>
    <row r="29" spans="1:21">
      <c r="A29" s="7"/>
      <c r="B29" s="3"/>
      <c r="C29" s="3"/>
      <c r="D29" s="3"/>
      <c r="E29" s="3"/>
      <c r="F29" s="15"/>
      <c r="G29" s="3"/>
      <c r="H29" s="3"/>
      <c r="I29" s="3"/>
      <c r="J29" s="3"/>
      <c r="K29" s="3"/>
      <c r="N29" s="14"/>
      <c r="O29" s="24"/>
      <c r="P29" s="36"/>
      <c r="Q29" s="36"/>
      <c r="S29" s="36"/>
      <c r="T29" s="36"/>
    </row>
    <row r="30" spans="1:21">
      <c r="A30" s="7"/>
      <c r="B30" s="3"/>
      <c r="C30" s="3"/>
      <c r="D30" s="3"/>
      <c r="E30" s="3"/>
      <c r="F30" s="15"/>
      <c r="G30" s="3"/>
      <c r="H30" s="3"/>
      <c r="I30" s="3"/>
      <c r="J30" s="3"/>
      <c r="K30" s="3"/>
      <c r="N30" s="14"/>
      <c r="O30" s="24"/>
      <c r="P30" s="36"/>
      <c r="Q30" s="36"/>
      <c r="S30" s="36"/>
      <c r="T30" s="36"/>
    </row>
    <row r="31" spans="1:21">
      <c r="A31" s="7"/>
      <c r="B31" s="3"/>
      <c r="C31" s="3"/>
      <c r="D31" s="3"/>
      <c r="E31" s="3"/>
      <c r="F31" s="15"/>
      <c r="G31" s="3"/>
      <c r="H31" s="3"/>
      <c r="I31" s="3"/>
      <c r="J31" s="3"/>
      <c r="K31" s="3"/>
      <c r="N31" s="14"/>
      <c r="O31" s="24"/>
      <c r="P31" s="36"/>
      <c r="Q31" s="36"/>
      <c r="S31" s="36"/>
      <c r="T31" s="36"/>
    </row>
    <row r="32" spans="1:21">
      <c r="A32" s="7"/>
      <c r="B32" s="3"/>
      <c r="C32" s="3"/>
      <c r="D32" s="3"/>
      <c r="E32" s="3"/>
      <c r="F32" s="15"/>
      <c r="G32" s="15"/>
      <c r="H32" s="15"/>
      <c r="I32" s="15"/>
      <c r="J32" s="15"/>
      <c r="K32" s="3"/>
      <c r="N32" s="14"/>
      <c r="O32" s="24"/>
      <c r="P32" s="36"/>
      <c r="Q32" s="36"/>
      <c r="S32" s="36"/>
      <c r="T32" s="36"/>
    </row>
    <row r="33" spans="1:21">
      <c r="A33" s="7"/>
      <c r="B33" s="3"/>
      <c r="C33" s="3"/>
      <c r="D33" s="3"/>
      <c r="E33" s="3"/>
      <c r="F33" s="15"/>
      <c r="G33" s="3"/>
      <c r="H33" s="3"/>
      <c r="I33" s="3"/>
      <c r="J33" s="3"/>
      <c r="K33" s="3"/>
      <c r="O33" s="24"/>
      <c r="P33" s="37"/>
      <c r="Q33" s="37"/>
      <c r="S33" s="37"/>
      <c r="T33" s="36"/>
    </row>
    <row r="34" spans="1:21">
      <c r="A34" s="7"/>
      <c r="B34" s="3"/>
      <c r="C34" s="3"/>
      <c r="D34" s="3"/>
      <c r="E34" s="3"/>
      <c r="F34" s="15"/>
      <c r="G34" s="3"/>
      <c r="H34" s="3"/>
      <c r="I34" s="3"/>
      <c r="J34" s="3"/>
      <c r="K34" s="3"/>
      <c r="N34" s="14"/>
      <c r="O34" s="24"/>
      <c r="P34" s="37"/>
      <c r="Q34" s="38"/>
      <c r="R34" s="14"/>
      <c r="S34" s="37"/>
      <c r="T34" s="36"/>
      <c r="U34" s="14"/>
    </row>
    <row r="35" spans="1:21">
      <c r="A35" s="7"/>
      <c r="B35" s="3"/>
      <c r="C35" s="3"/>
      <c r="D35" s="3"/>
      <c r="E35" s="3"/>
      <c r="F35" s="15"/>
      <c r="G35" s="3"/>
      <c r="H35" s="3"/>
      <c r="I35" s="3"/>
      <c r="J35" s="3"/>
      <c r="K35" s="3"/>
      <c r="N35" s="14"/>
      <c r="O35" s="24"/>
      <c r="P35" s="37"/>
      <c r="Q35" s="37"/>
      <c r="S35" s="37"/>
      <c r="T35" s="36"/>
    </row>
    <row r="36" spans="1:21">
      <c r="A36" s="7"/>
      <c r="B36" s="3"/>
      <c r="C36" s="3"/>
      <c r="D36" s="3"/>
      <c r="E36" s="3"/>
      <c r="F36" s="15"/>
      <c r="G36" s="3"/>
      <c r="H36" s="3"/>
      <c r="I36" s="3"/>
      <c r="J36" s="3"/>
      <c r="K36" s="15"/>
      <c r="N36" s="14"/>
      <c r="O36" s="24"/>
      <c r="P36" s="37"/>
      <c r="Q36" s="37"/>
      <c r="S36" s="37"/>
      <c r="T36" s="36"/>
    </row>
    <row r="37" spans="1:21">
      <c r="A37" s="7"/>
      <c r="B37" s="3"/>
      <c r="C37" s="3"/>
      <c r="D37" s="3"/>
      <c r="E37" s="3"/>
      <c r="F37" s="15"/>
      <c r="G37" s="3"/>
      <c r="H37" s="3"/>
      <c r="I37" s="3"/>
      <c r="J37" s="3"/>
      <c r="K37" s="15"/>
      <c r="N37" s="14"/>
      <c r="O37" s="24"/>
      <c r="P37" s="37"/>
      <c r="Q37" s="37"/>
      <c r="S37" s="37"/>
      <c r="T37" s="36"/>
    </row>
    <row r="38" spans="1:21">
      <c r="A38" s="7"/>
      <c r="B38" s="3"/>
      <c r="C38" s="3"/>
      <c r="D38" s="3"/>
      <c r="E38" s="3"/>
      <c r="F38" s="15"/>
      <c r="G38" s="3"/>
      <c r="H38" s="3"/>
      <c r="I38" s="3"/>
      <c r="J38" s="3"/>
      <c r="K38" s="3"/>
      <c r="N38" s="14"/>
      <c r="O38" s="24"/>
      <c r="P38" s="37"/>
      <c r="Q38" s="37"/>
      <c r="S38" s="37"/>
      <c r="T38" s="36"/>
    </row>
    <row r="39" spans="1:21">
      <c r="A39" s="7"/>
      <c r="B39" s="3"/>
      <c r="C39" s="3"/>
      <c r="D39" s="3"/>
      <c r="E39" s="3"/>
      <c r="F39" s="15"/>
      <c r="G39" s="3"/>
      <c r="H39" s="3"/>
      <c r="I39" s="3"/>
      <c r="J39" s="3"/>
      <c r="K39" s="3"/>
      <c r="N39" s="14"/>
      <c r="O39" s="24"/>
      <c r="P39" s="37"/>
      <c r="Q39" s="37"/>
      <c r="S39" s="37"/>
      <c r="T39" s="36"/>
    </row>
    <row r="40" spans="1:21">
      <c r="A40" s="7"/>
      <c r="B40" s="3"/>
      <c r="C40" s="3"/>
      <c r="D40" s="3"/>
      <c r="E40" s="3"/>
      <c r="F40" s="15"/>
      <c r="G40" s="3"/>
      <c r="H40" s="3"/>
      <c r="I40" s="3"/>
      <c r="J40" s="3"/>
      <c r="K40" s="3"/>
      <c r="N40" s="14"/>
      <c r="O40" s="24"/>
      <c r="P40" s="37"/>
      <c r="Q40" s="37"/>
      <c r="S40" s="37"/>
      <c r="T40" s="36"/>
      <c r="U40" s="10"/>
    </row>
    <row r="41" spans="1:21">
      <c r="A41" s="7"/>
      <c r="B41" s="3"/>
      <c r="C41" s="3"/>
      <c r="D41" s="3"/>
      <c r="E41" s="3"/>
      <c r="F41" s="15"/>
      <c r="G41" s="3"/>
      <c r="H41" s="3"/>
      <c r="I41" s="3"/>
      <c r="J41" s="3"/>
      <c r="K41" s="3"/>
      <c r="O41" s="24"/>
      <c r="P41" s="37"/>
      <c r="Q41" s="37"/>
      <c r="S41" s="37"/>
      <c r="T41" s="36"/>
    </row>
    <row r="42" spans="1:21">
      <c r="A42" s="7"/>
      <c r="B42" s="3"/>
      <c r="C42" s="3"/>
      <c r="D42" s="3"/>
      <c r="E42" s="3"/>
      <c r="F42" s="15"/>
      <c r="G42" s="3"/>
      <c r="H42" s="3"/>
      <c r="I42" s="3"/>
      <c r="J42" s="3"/>
      <c r="K42" s="3"/>
      <c r="N42" s="14"/>
      <c r="O42" s="14"/>
      <c r="P42" s="37"/>
      <c r="Q42" s="37"/>
      <c r="S42" s="37"/>
      <c r="T42" s="36"/>
    </row>
    <row r="43" spans="1:21">
      <c r="A43" s="7"/>
      <c r="B43" s="3"/>
      <c r="C43" s="3"/>
      <c r="D43" s="3"/>
      <c r="E43" s="3"/>
      <c r="F43" s="15"/>
      <c r="G43" s="3"/>
      <c r="H43" s="3"/>
      <c r="I43" s="3"/>
      <c r="J43" s="3"/>
      <c r="K43" s="3"/>
      <c r="N43" s="14"/>
      <c r="O43" s="24"/>
      <c r="P43" s="37"/>
      <c r="Q43" s="37"/>
      <c r="S43" s="37"/>
      <c r="T43" s="36"/>
    </row>
    <row r="44" spans="1:21">
      <c r="A44" s="7"/>
      <c r="B44" s="3"/>
      <c r="C44" s="3"/>
      <c r="D44" s="3"/>
      <c r="E44" s="3"/>
      <c r="F44" s="15"/>
      <c r="G44" s="3"/>
      <c r="H44" s="3"/>
      <c r="I44" s="3"/>
      <c r="J44" s="3"/>
      <c r="K44" s="3"/>
      <c r="N44" s="14"/>
      <c r="O44" s="24"/>
      <c r="P44" s="37"/>
      <c r="Q44" s="37"/>
      <c r="S44" s="37"/>
      <c r="T44" s="36"/>
    </row>
    <row r="45" spans="1:21">
      <c r="A45" s="7"/>
      <c r="B45" s="3"/>
      <c r="C45" s="3"/>
      <c r="D45" s="3"/>
      <c r="E45" s="3"/>
      <c r="F45" s="15"/>
      <c r="G45" s="3"/>
      <c r="H45" s="3"/>
      <c r="I45" s="3"/>
      <c r="J45" s="3"/>
      <c r="K45" s="15"/>
      <c r="N45" s="14"/>
      <c r="O45" s="24"/>
      <c r="P45" s="37"/>
      <c r="Q45" s="37"/>
      <c r="S45" s="37"/>
      <c r="T45" s="36"/>
    </row>
    <row r="46" spans="1:21">
      <c r="A46" s="7"/>
      <c r="B46" s="3"/>
      <c r="C46" s="3"/>
      <c r="D46" s="3"/>
      <c r="E46" s="3"/>
      <c r="F46" s="15"/>
      <c r="G46" s="3"/>
      <c r="H46" s="3"/>
      <c r="I46" s="3"/>
      <c r="J46" s="3"/>
      <c r="K46" s="3"/>
      <c r="N46" s="14"/>
      <c r="O46" s="24"/>
      <c r="P46" s="37"/>
      <c r="Q46" s="37"/>
      <c r="S46" s="37"/>
      <c r="T46" s="36"/>
    </row>
    <row r="47" spans="1:21">
      <c r="A47" s="7"/>
      <c r="B47" s="3"/>
      <c r="C47" s="3"/>
      <c r="D47" s="3"/>
      <c r="E47" s="3"/>
      <c r="F47" s="15"/>
      <c r="G47" s="3"/>
      <c r="H47" s="3"/>
      <c r="I47" s="3"/>
      <c r="J47" s="3"/>
      <c r="K47" s="15"/>
      <c r="N47" s="14"/>
      <c r="O47" s="24"/>
      <c r="P47" s="37"/>
      <c r="Q47" s="37"/>
      <c r="S47" s="37"/>
      <c r="T47" s="36"/>
    </row>
    <row r="48" spans="1:21">
      <c r="A48" s="7"/>
      <c r="B48" s="3"/>
      <c r="C48" s="3"/>
      <c r="D48" s="3"/>
      <c r="E48" s="3"/>
      <c r="F48" s="15"/>
      <c r="G48" s="3"/>
      <c r="H48" s="3"/>
      <c r="I48" s="3"/>
      <c r="J48" s="3"/>
      <c r="K48" s="3"/>
      <c r="N48" s="14"/>
      <c r="O48" s="24"/>
      <c r="P48" s="37"/>
      <c r="Q48" s="37"/>
      <c r="S48" s="37"/>
      <c r="T48" s="36"/>
    </row>
    <row r="49" spans="1:42">
      <c r="A49" s="7"/>
      <c r="B49" s="3"/>
      <c r="C49" s="3"/>
      <c r="D49" s="3"/>
      <c r="E49" s="3"/>
      <c r="F49" s="15"/>
      <c r="G49" s="3"/>
      <c r="H49" s="3"/>
      <c r="I49" s="3"/>
      <c r="J49" s="3"/>
      <c r="K49" s="3"/>
      <c r="N49" s="14"/>
      <c r="O49" s="24"/>
      <c r="P49" s="37"/>
      <c r="Q49" s="37"/>
      <c r="S49" s="37"/>
      <c r="T49" s="36"/>
    </row>
    <row r="50" spans="1:42">
      <c r="A50" s="7"/>
      <c r="B50" s="3"/>
      <c r="C50" s="3"/>
      <c r="D50" s="3"/>
      <c r="E50" s="3"/>
      <c r="F50" s="15"/>
      <c r="G50" s="3"/>
      <c r="H50" s="3"/>
      <c r="I50" s="3"/>
      <c r="J50" s="3"/>
      <c r="K50" s="15"/>
      <c r="N50" s="14"/>
      <c r="O50" s="24"/>
      <c r="P50" s="37"/>
      <c r="Q50" s="37"/>
      <c r="S50" s="37"/>
      <c r="T50" s="36"/>
    </row>
    <row r="51" spans="1:42">
      <c r="A51" s="7"/>
      <c r="B51" s="3"/>
      <c r="C51" s="3"/>
      <c r="D51" s="3"/>
      <c r="E51" s="3"/>
      <c r="F51" s="15"/>
      <c r="G51" s="3"/>
      <c r="H51" s="3"/>
      <c r="I51" s="3"/>
      <c r="J51" s="3"/>
      <c r="K51" s="15"/>
      <c r="N51" s="14"/>
      <c r="O51" s="24"/>
      <c r="P51" s="37"/>
      <c r="Q51" s="37"/>
      <c r="S51" s="37"/>
      <c r="T51" s="36"/>
    </row>
    <row r="52" spans="1:42">
      <c r="A52" s="7"/>
      <c r="B52" s="3"/>
      <c r="C52" s="3"/>
      <c r="D52" s="3"/>
      <c r="E52" s="3"/>
      <c r="F52" s="15"/>
      <c r="G52" s="3"/>
      <c r="H52" s="3"/>
      <c r="I52" s="3"/>
      <c r="J52" s="3"/>
      <c r="K52" s="15"/>
      <c r="N52" s="14"/>
      <c r="O52" s="24"/>
      <c r="P52" s="37"/>
      <c r="Q52" s="37"/>
      <c r="S52" s="37"/>
      <c r="T52" s="36"/>
    </row>
    <row r="53" spans="1:42">
      <c r="A53" s="7"/>
      <c r="B53" s="3"/>
      <c r="C53" s="3"/>
      <c r="D53" s="3"/>
      <c r="E53" s="3"/>
      <c r="F53" s="15"/>
      <c r="G53" s="3"/>
      <c r="H53" s="3"/>
      <c r="I53" s="3"/>
      <c r="J53" s="3"/>
      <c r="K53" s="15"/>
      <c r="N53" s="14"/>
      <c r="O53" s="24"/>
      <c r="P53" s="37"/>
      <c r="Q53" s="37"/>
      <c r="S53" s="37"/>
      <c r="T53" s="36"/>
    </row>
    <row r="54" spans="1:42">
      <c r="A54" s="7"/>
      <c r="B54" s="3"/>
      <c r="C54" s="3"/>
      <c r="D54" s="3"/>
      <c r="E54" s="3"/>
      <c r="F54" s="15"/>
      <c r="G54" s="3"/>
      <c r="H54" s="3"/>
      <c r="I54" s="3"/>
      <c r="J54" s="3"/>
      <c r="K54" s="15"/>
      <c r="N54" s="14"/>
      <c r="O54" s="24"/>
      <c r="P54" s="37"/>
      <c r="Q54" s="37"/>
      <c r="S54" s="37"/>
      <c r="T54" s="36"/>
    </row>
    <row r="55" spans="1:42">
      <c r="A55" s="7"/>
      <c r="B55" s="3"/>
      <c r="C55" s="3"/>
      <c r="D55" s="3"/>
      <c r="E55" s="3"/>
      <c r="F55" s="15"/>
      <c r="G55" s="3"/>
      <c r="H55" s="3"/>
      <c r="I55" s="3"/>
      <c r="J55" s="3"/>
      <c r="K55" s="3"/>
      <c r="N55" s="14"/>
      <c r="O55" s="24"/>
      <c r="P55" s="37"/>
      <c r="Q55" s="37"/>
      <c r="S55" s="37"/>
      <c r="T55" s="36"/>
    </row>
    <row r="56" spans="1:42">
      <c r="A56" s="7"/>
      <c r="B56" s="3"/>
      <c r="C56" s="3"/>
      <c r="D56" s="3"/>
      <c r="E56" s="3"/>
      <c r="F56" s="15"/>
      <c r="G56" s="3"/>
      <c r="H56" s="3"/>
      <c r="I56" s="3"/>
      <c r="J56" s="3"/>
      <c r="K56" s="3"/>
      <c r="N56" s="46"/>
      <c r="O56" s="46"/>
      <c r="P56" s="37"/>
      <c r="Q56" s="37"/>
      <c r="S56" s="37"/>
      <c r="T56" s="36"/>
    </row>
    <row r="57" spans="1:42">
      <c r="A57" s="7"/>
      <c r="B57" s="3"/>
      <c r="C57" s="3"/>
      <c r="D57" s="3"/>
      <c r="E57" s="3"/>
      <c r="F57" s="15"/>
      <c r="G57" s="3"/>
      <c r="H57" s="3"/>
      <c r="I57" s="3"/>
      <c r="J57" s="3"/>
      <c r="K57" s="3"/>
      <c r="N57" s="14"/>
      <c r="O57" s="24"/>
      <c r="P57" s="37"/>
      <c r="Q57" s="37"/>
      <c r="S57" s="37"/>
      <c r="T57" s="36"/>
      <c r="U57" s="14"/>
    </row>
    <row r="58" spans="1:42">
      <c r="A58" s="7"/>
      <c r="B58" s="15"/>
      <c r="C58" s="3"/>
      <c r="D58" s="3"/>
      <c r="E58" s="3"/>
      <c r="F58" s="15"/>
      <c r="G58" s="3"/>
      <c r="H58" s="3"/>
      <c r="I58" s="3"/>
      <c r="J58" s="3"/>
      <c r="K58" s="3"/>
      <c r="N58" s="14"/>
      <c r="O58" s="24"/>
      <c r="P58" s="37"/>
      <c r="Q58" s="37"/>
      <c r="S58" s="37"/>
      <c r="T58" s="36"/>
    </row>
    <row r="59" spans="1:42">
      <c r="A59" s="7"/>
      <c r="B59" s="3"/>
      <c r="C59" s="3"/>
      <c r="D59" s="3"/>
      <c r="E59" s="3"/>
      <c r="F59" s="15"/>
      <c r="G59" s="3"/>
      <c r="H59" s="3"/>
      <c r="I59" s="3"/>
      <c r="J59" s="3"/>
      <c r="K59" s="3"/>
      <c r="M59" s="14"/>
      <c r="N59" s="14"/>
      <c r="O59" s="14"/>
      <c r="P59" s="37"/>
      <c r="Q59" s="37"/>
      <c r="R59" s="14"/>
      <c r="S59" s="37"/>
      <c r="T59" s="36"/>
    </row>
    <row r="60" spans="1:42">
      <c r="A60" s="7"/>
      <c r="B60" s="3"/>
      <c r="C60" s="3"/>
      <c r="D60" s="3"/>
      <c r="E60" s="3"/>
      <c r="F60" s="15"/>
      <c r="G60" s="3"/>
      <c r="H60" s="3"/>
      <c r="I60" s="3"/>
      <c r="J60" s="3"/>
      <c r="K60" s="15"/>
      <c r="N60" s="14"/>
      <c r="O60" s="24"/>
      <c r="P60" s="37"/>
      <c r="Q60" s="37"/>
      <c r="R60" s="14"/>
      <c r="S60" s="37"/>
      <c r="T60" s="36"/>
      <c r="U60" s="10"/>
    </row>
    <row r="61" spans="1:42" ht="15">
      <c r="A61" s="7"/>
      <c r="B61" s="3"/>
      <c r="C61" s="3"/>
      <c r="D61" s="3"/>
      <c r="E61" s="3"/>
      <c r="F61" s="15"/>
      <c r="G61" s="3"/>
      <c r="H61" s="3"/>
      <c r="I61" s="3"/>
      <c r="J61" s="3"/>
      <c r="K61" s="15"/>
      <c r="N61" s="14"/>
      <c r="O61" s="24"/>
      <c r="P61" s="37"/>
      <c r="Q61" s="37"/>
      <c r="R61" s="14"/>
      <c r="S61" s="37"/>
      <c r="T61" s="36"/>
      <c r="AP61"/>
    </row>
    <row r="62" spans="1:42">
      <c r="A62" s="7"/>
      <c r="B62" s="3"/>
      <c r="C62" s="3"/>
      <c r="D62" s="3"/>
      <c r="E62" s="3"/>
      <c r="F62" s="15"/>
      <c r="G62" s="3"/>
      <c r="H62" s="3"/>
      <c r="I62" s="3"/>
      <c r="J62" s="3"/>
      <c r="K62" s="3"/>
      <c r="N62" s="14"/>
      <c r="O62" s="24"/>
      <c r="P62" s="37"/>
      <c r="Q62" s="37"/>
      <c r="S62" s="37"/>
      <c r="T62" s="36"/>
    </row>
    <row r="63" spans="1:42">
      <c r="A63" s="7"/>
      <c r="B63" s="3"/>
      <c r="C63" s="3"/>
      <c r="D63" s="3"/>
      <c r="E63" s="3"/>
      <c r="F63" s="15"/>
      <c r="G63" s="3"/>
      <c r="H63" s="3"/>
      <c r="I63" s="3"/>
      <c r="J63" s="3"/>
      <c r="K63" s="3"/>
      <c r="N63" s="14"/>
      <c r="O63" s="24"/>
      <c r="P63" s="37"/>
      <c r="Q63" s="37"/>
      <c r="R63" s="14"/>
      <c r="S63" s="37"/>
      <c r="T63" s="36"/>
    </row>
    <row r="64" spans="1:42">
      <c r="A64" s="7"/>
      <c r="B64" s="3"/>
      <c r="C64" s="3"/>
      <c r="D64" s="3"/>
      <c r="E64" s="3"/>
      <c r="F64" s="15"/>
      <c r="G64" s="3"/>
      <c r="H64" s="3"/>
      <c r="I64" s="3"/>
      <c r="J64" s="3"/>
      <c r="K64" s="3"/>
      <c r="N64" s="14"/>
      <c r="O64" s="24"/>
      <c r="P64" s="37"/>
      <c r="Q64" s="37"/>
      <c r="S64" s="37"/>
      <c r="T64" s="36"/>
    </row>
    <row r="65" spans="1:21">
      <c r="A65" s="7"/>
      <c r="B65" s="3"/>
      <c r="C65" s="3"/>
      <c r="D65" s="3"/>
      <c r="E65" s="3"/>
      <c r="F65" s="15"/>
      <c r="G65" s="3"/>
      <c r="H65" s="3"/>
      <c r="I65" s="3"/>
      <c r="J65" s="3"/>
      <c r="K65" s="3"/>
      <c r="N65" s="14"/>
      <c r="O65" s="24"/>
      <c r="P65" s="37"/>
      <c r="Q65" s="37"/>
      <c r="R65" s="14"/>
      <c r="S65" s="37"/>
      <c r="T65" s="36"/>
    </row>
    <row r="66" spans="1:21">
      <c r="A66" s="7"/>
      <c r="B66" s="3"/>
      <c r="C66" s="3"/>
      <c r="D66" s="3"/>
      <c r="E66" s="3"/>
      <c r="F66" s="15"/>
      <c r="G66" s="3"/>
      <c r="H66" s="3"/>
      <c r="I66" s="3"/>
      <c r="J66" s="3"/>
      <c r="K66" s="3"/>
      <c r="N66" s="14"/>
      <c r="O66" s="24"/>
      <c r="P66" s="37"/>
      <c r="Q66" s="37"/>
      <c r="R66" s="14"/>
      <c r="S66" s="37"/>
      <c r="T66" s="36"/>
    </row>
    <row r="67" spans="1:21">
      <c r="A67" s="7"/>
      <c r="B67" s="3"/>
      <c r="C67" s="3"/>
      <c r="D67" s="3"/>
      <c r="E67" s="3"/>
      <c r="F67" s="15"/>
      <c r="G67" s="3"/>
      <c r="H67" s="3"/>
      <c r="I67" s="3"/>
      <c r="J67" s="3"/>
      <c r="K67" s="3"/>
      <c r="N67" s="14"/>
      <c r="O67" s="24"/>
      <c r="P67" s="37"/>
      <c r="Q67" s="37"/>
      <c r="S67" s="37"/>
      <c r="T67" s="36"/>
    </row>
    <row r="68" spans="1:21">
      <c r="A68" s="7"/>
      <c r="B68" s="3"/>
      <c r="C68" s="3"/>
      <c r="D68" s="3"/>
      <c r="E68" s="3"/>
      <c r="F68" s="15"/>
      <c r="G68" s="3"/>
      <c r="H68" s="3"/>
      <c r="I68" s="3"/>
      <c r="J68" s="3"/>
      <c r="K68" s="3"/>
      <c r="N68" s="14"/>
      <c r="O68" s="24"/>
      <c r="P68" s="37"/>
      <c r="Q68" s="37"/>
      <c r="R68" s="14"/>
      <c r="S68" s="37"/>
      <c r="T68" s="36"/>
    </row>
    <row r="69" spans="1:21">
      <c r="A69" s="7"/>
      <c r="B69" s="3"/>
      <c r="C69" s="3"/>
      <c r="D69" s="3"/>
      <c r="E69" s="3"/>
      <c r="F69" s="15"/>
      <c r="G69" s="3"/>
      <c r="H69" s="3"/>
      <c r="I69" s="3"/>
      <c r="J69" s="3"/>
      <c r="K69" s="3"/>
      <c r="N69" s="14"/>
      <c r="O69" s="24"/>
      <c r="P69" s="37"/>
      <c r="Q69" s="37"/>
      <c r="R69" s="14"/>
      <c r="S69" s="37"/>
      <c r="T69" s="36"/>
    </row>
    <row r="70" spans="1:21">
      <c r="A70" s="7"/>
      <c r="B70" s="3"/>
      <c r="C70" s="15"/>
      <c r="D70" s="3"/>
      <c r="E70" s="3"/>
      <c r="F70" s="15"/>
      <c r="G70" s="3"/>
      <c r="H70" s="3"/>
      <c r="I70" s="3"/>
      <c r="J70" s="3"/>
      <c r="K70" s="3"/>
      <c r="N70" s="14"/>
      <c r="O70" s="24"/>
      <c r="P70" s="36"/>
      <c r="Q70" s="36"/>
      <c r="R70" s="14"/>
      <c r="S70" s="36"/>
      <c r="T70" s="36"/>
    </row>
    <row r="71" spans="1:21">
      <c r="A71" s="7"/>
      <c r="B71" s="3"/>
      <c r="C71" s="3"/>
      <c r="D71" s="3"/>
      <c r="E71" s="3"/>
      <c r="F71" s="15"/>
      <c r="G71" s="15"/>
      <c r="H71" s="15"/>
      <c r="I71" s="15"/>
      <c r="J71" s="15"/>
      <c r="K71" s="15"/>
      <c r="N71" s="14"/>
      <c r="O71" s="24"/>
      <c r="P71" s="36"/>
      <c r="Q71" s="36"/>
      <c r="R71" s="14"/>
      <c r="S71" s="36"/>
      <c r="T71" s="36"/>
    </row>
    <row r="72" spans="1:21">
      <c r="A72" s="7"/>
      <c r="B72" s="3"/>
      <c r="C72" s="3"/>
      <c r="D72" s="3"/>
      <c r="E72" s="3"/>
      <c r="F72" s="15"/>
      <c r="G72" s="3"/>
      <c r="H72" s="3"/>
      <c r="I72" s="3"/>
      <c r="J72" s="3"/>
      <c r="K72" s="3"/>
      <c r="N72" s="14"/>
      <c r="O72" s="24"/>
      <c r="P72" s="36"/>
      <c r="Q72" s="36"/>
      <c r="S72" s="36"/>
      <c r="T72" s="36"/>
    </row>
    <row r="73" spans="1:21">
      <c r="A73" s="7"/>
      <c r="B73" s="3"/>
      <c r="C73" s="15"/>
      <c r="D73" s="3"/>
      <c r="E73" s="3"/>
      <c r="F73" s="15"/>
      <c r="G73" s="3"/>
      <c r="H73" s="3"/>
      <c r="I73" s="3"/>
      <c r="J73" s="3"/>
      <c r="K73" s="3"/>
      <c r="N73" s="14"/>
      <c r="O73" s="24"/>
      <c r="P73" s="37"/>
      <c r="Q73" s="37"/>
      <c r="S73" s="37"/>
      <c r="T73" s="36"/>
    </row>
    <row r="74" spans="1:21">
      <c r="A74" s="7"/>
      <c r="B74" s="3"/>
      <c r="C74" s="3"/>
      <c r="D74" s="3"/>
      <c r="E74" s="3"/>
      <c r="F74" s="15"/>
      <c r="G74" s="3"/>
      <c r="H74" s="3"/>
      <c r="I74" s="3"/>
      <c r="J74" s="3"/>
      <c r="K74" s="3"/>
      <c r="N74" s="14"/>
      <c r="O74" s="24"/>
      <c r="P74" s="37"/>
      <c r="Q74" s="37"/>
      <c r="S74" s="37"/>
      <c r="T74" s="36"/>
    </row>
    <row r="75" spans="1:21">
      <c r="A75" s="7"/>
      <c r="B75" s="3"/>
      <c r="C75" s="3"/>
      <c r="D75" s="3"/>
      <c r="E75" s="3"/>
      <c r="F75" s="15"/>
      <c r="G75" s="3"/>
      <c r="H75" s="3"/>
      <c r="I75" s="3"/>
      <c r="J75" s="3"/>
      <c r="K75" s="3"/>
      <c r="N75" s="14"/>
      <c r="O75" s="24"/>
      <c r="P75" s="37"/>
      <c r="Q75" s="37"/>
      <c r="S75" s="37"/>
      <c r="T75" s="36"/>
      <c r="U75" s="10"/>
    </row>
    <row r="76" spans="1:21">
      <c r="A76" s="7"/>
      <c r="B76" s="3"/>
      <c r="C76" s="3"/>
      <c r="D76" s="3"/>
      <c r="E76" s="3"/>
      <c r="F76" s="15"/>
      <c r="G76" s="3"/>
      <c r="H76" s="3"/>
      <c r="I76" s="3"/>
      <c r="J76" s="3"/>
      <c r="K76" s="3"/>
      <c r="N76" s="14"/>
      <c r="O76" s="24"/>
      <c r="P76" s="37"/>
      <c r="Q76" s="37"/>
      <c r="S76" s="37"/>
      <c r="T76" s="36"/>
    </row>
    <row r="77" spans="1:21">
      <c r="A77" s="7"/>
      <c r="B77" s="3"/>
      <c r="C77" s="3"/>
      <c r="D77" s="3"/>
      <c r="E77" s="3"/>
      <c r="F77" s="15"/>
      <c r="G77" s="3"/>
      <c r="H77" s="3"/>
      <c r="I77" s="3"/>
      <c r="J77" s="3"/>
      <c r="K77" s="3"/>
      <c r="N77" s="14"/>
      <c r="O77" s="24"/>
      <c r="P77" s="37"/>
      <c r="Q77" s="37"/>
      <c r="S77" s="37"/>
      <c r="T77" s="36"/>
    </row>
    <row r="78" spans="1:21">
      <c r="A78" s="7"/>
      <c r="B78" s="3"/>
      <c r="C78" s="3"/>
      <c r="D78" s="3"/>
      <c r="E78" s="3"/>
      <c r="F78" s="15"/>
      <c r="G78" s="3"/>
      <c r="H78" s="3"/>
      <c r="I78" s="3"/>
      <c r="J78" s="3"/>
      <c r="K78" s="3"/>
      <c r="N78" s="14"/>
      <c r="O78" s="24"/>
      <c r="P78" s="37"/>
      <c r="Q78" s="37"/>
      <c r="S78" s="37"/>
      <c r="T78" s="36"/>
    </row>
    <row r="79" spans="1:21">
      <c r="A79" s="7"/>
      <c r="B79" s="3"/>
      <c r="C79" s="3"/>
      <c r="D79" s="3"/>
      <c r="E79" s="3"/>
      <c r="F79" s="15"/>
      <c r="G79" s="3"/>
      <c r="H79" s="3"/>
      <c r="I79" s="3"/>
      <c r="J79" s="3"/>
      <c r="K79" s="3"/>
      <c r="N79" s="14"/>
      <c r="O79" s="24"/>
      <c r="P79" s="37"/>
      <c r="Q79" s="37"/>
      <c r="S79" s="37"/>
      <c r="T79" s="36"/>
    </row>
    <row r="80" spans="1:21">
      <c r="A80" s="7"/>
      <c r="B80" s="3"/>
      <c r="C80" s="3"/>
      <c r="D80" s="3"/>
      <c r="E80" s="3"/>
      <c r="F80" s="15"/>
      <c r="G80" s="3"/>
      <c r="H80" s="3"/>
      <c r="I80" s="3"/>
      <c r="J80" s="3"/>
      <c r="K80" s="3"/>
      <c r="N80" s="14"/>
      <c r="O80" s="24"/>
      <c r="P80" s="36"/>
      <c r="Q80" s="36"/>
      <c r="S80" s="36"/>
      <c r="T80" s="36"/>
    </row>
    <row r="81" spans="1:21">
      <c r="A81" s="7"/>
      <c r="B81" s="3"/>
      <c r="C81" s="3"/>
      <c r="D81" s="3"/>
      <c r="E81" s="3"/>
      <c r="F81" s="15"/>
      <c r="G81" s="3"/>
      <c r="H81" s="3"/>
      <c r="I81" s="3"/>
      <c r="J81" s="3"/>
      <c r="K81" s="3"/>
      <c r="N81" s="14"/>
      <c r="O81" s="24"/>
      <c r="P81" s="36"/>
      <c r="Q81" s="36"/>
      <c r="S81" s="36"/>
      <c r="T81" s="36"/>
      <c r="U81" s="10"/>
    </row>
    <row r="82" spans="1:21">
      <c r="A82" s="7"/>
      <c r="B82" s="3"/>
      <c r="C82" s="3"/>
      <c r="D82" s="3"/>
      <c r="E82" s="3"/>
      <c r="F82" s="15"/>
      <c r="G82" s="15"/>
      <c r="H82" s="15"/>
      <c r="I82" s="15"/>
      <c r="J82" s="15"/>
      <c r="K82" s="3"/>
      <c r="N82" s="14"/>
      <c r="O82" s="24"/>
      <c r="P82" s="37"/>
      <c r="Q82" s="37"/>
      <c r="S82" s="37"/>
      <c r="T82" s="36"/>
    </row>
    <row r="83" spans="1:21">
      <c r="A83" s="7"/>
      <c r="B83" s="3"/>
      <c r="C83" s="3"/>
      <c r="D83" s="3"/>
      <c r="E83" s="3"/>
      <c r="F83" s="15"/>
      <c r="G83" s="15"/>
      <c r="H83" s="15"/>
      <c r="I83" s="15"/>
      <c r="J83" s="15"/>
      <c r="K83" s="3"/>
      <c r="N83" s="14"/>
      <c r="O83" s="24"/>
      <c r="P83" s="37"/>
      <c r="Q83" s="37"/>
      <c r="S83" s="37"/>
      <c r="T83" s="36"/>
      <c r="U83" s="10"/>
    </row>
    <row r="84" spans="1:21">
      <c r="A84" s="7"/>
      <c r="B84" s="3"/>
      <c r="C84" s="3"/>
      <c r="D84" s="3"/>
      <c r="E84" s="3"/>
      <c r="F84" s="15"/>
      <c r="G84" s="15"/>
      <c r="H84" s="15"/>
      <c r="I84" s="15"/>
      <c r="J84" s="15"/>
      <c r="K84" s="3"/>
      <c r="N84" s="14"/>
      <c r="O84" s="24"/>
      <c r="P84" s="37"/>
      <c r="Q84" s="37"/>
      <c r="S84" s="37"/>
      <c r="T84" s="36"/>
      <c r="U84" s="10"/>
    </row>
    <row r="85" spans="1:21">
      <c r="A85" s="7"/>
      <c r="B85" s="3"/>
      <c r="C85" s="3"/>
      <c r="D85" s="3"/>
      <c r="E85" s="3"/>
      <c r="F85" s="3"/>
      <c r="G85" s="3"/>
      <c r="H85" s="3"/>
      <c r="I85" s="3"/>
      <c r="J85" s="3"/>
      <c r="K85" s="3"/>
      <c r="N85" s="14"/>
      <c r="O85" s="14"/>
      <c r="P85" s="36"/>
      <c r="Q85" s="36"/>
      <c r="S85" s="36"/>
      <c r="T85" s="36"/>
      <c r="U85" s="14"/>
    </row>
    <row r="86" spans="1:21">
      <c r="A86" s="7"/>
      <c r="B86" s="3"/>
      <c r="C86" s="3"/>
      <c r="D86" s="3"/>
      <c r="E86" s="3"/>
      <c r="F86" s="3"/>
      <c r="G86" s="3"/>
      <c r="H86" s="3"/>
      <c r="I86" s="3"/>
      <c r="J86" s="3"/>
      <c r="K86" s="3"/>
      <c r="N86" s="14"/>
      <c r="O86" s="24"/>
      <c r="P86" s="36"/>
      <c r="Q86" s="36"/>
      <c r="S86" s="36"/>
      <c r="T86" s="36"/>
    </row>
    <row r="87" spans="1:21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N87" s="14"/>
      <c r="O87" s="24"/>
      <c r="P87" s="36"/>
      <c r="Q87" s="36"/>
      <c r="S87" s="36"/>
      <c r="T87" s="36"/>
    </row>
    <row r="88" spans="1:21">
      <c r="A88" s="7"/>
      <c r="B88" s="3"/>
      <c r="C88" s="3"/>
      <c r="D88" s="3"/>
      <c r="E88" s="3"/>
      <c r="F88" s="15"/>
      <c r="G88" s="3"/>
      <c r="H88" s="3"/>
      <c r="I88" s="3"/>
      <c r="J88" s="3"/>
      <c r="K88" s="3"/>
      <c r="N88" s="14"/>
      <c r="O88" s="24"/>
      <c r="P88" s="36"/>
      <c r="Q88" s="36"/>
      <c r="S88" s="36"/>
      <c r="T88" s="36"/>
      <c r="U88" s="10"/>
    </row>
    <row r="89" spans="1:21">
      <c r="A89" s="7"/>
      <c r="B89" s="3"/>
      <c r="C89" s="3"/>
      <c r="D89" s="3"/>
      <c r="E89" s="3"/>
      <c r="F89" s="15"/>
      <c r="G89" s="3"/>
      <c r="H89" s="3"/>
      <c r="I89" s="3"/>
      <c r="J89" s="3"/>
      <c r="K89" s="3"/>
      <c r="N89" s="14"/>
      <c r="O89" s="24"/>
      <c r="P89" s="36"/>
      <c r="Q89" s="36"/>
      <c r="S89" s="36"/>
      <c r="T89" s="36"/>
      <c r="U89" s="10"/>
    </row>
    <row r="90" spans="1:21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N90" s="14"/>
      <c r="O90" s="24"/>
      <c r="P90" s="36"/>
      <c r="Q90" s="36"/>
      <c r="S90" s="36"/>
      <c r="T90" s="36"/>
    </row>
    <row r="91" spans="1:21">
      <c r="A91" s="7"/>
      <c r="B91" s="3"/>
      <c r="C91" s="3"/>
      <c r="D91" s="3"/>
      <c r="E91" s="3"/>
      <c r="F91" s="3"/>
      <c r="G91" s="3"/>
      <c r="H91" s="3"/>
      <c r="I91" s="3"/>
      <c r="J91" s="3"/>
      <c r="K91" s="3"/>
      <c r="O91" s="24"/>
      <c r="P91" s="36"/>
      <c r="Q91" s="36"/>
      <c r="S91" s="36"/>
      <c r="T91" s="36"/>
      <c r="U91" s="10"/>
    </row>
    <row r="92" spans="1:21">
      <c r="A92" s="7"/>
      <c r="B92" s="3"/>
      <c r="C92" s="3"/>
      <c r="D92" s="3"/>
      <c r="E92" s="3"/>
      <c r="F92" s="3"/>
      <c r="G92" s="3"/>
      <c r="H92" s="3"/>
      <c r="I92" s="3"/>
      <c r="J92" s="3"/>
      <c r="K92" s="3"/>
      <c r="O92" s="24"/>
      <c r="P92" s="36"/>
      <c r="Q92" s="36"/>
      <c r="S92" s="36"/>
      <c r="T92" s="36"/>
    </row>
    <row r="93" spans="1:21">
      <c r="A93" s="7"/>
      <c r="B93" s="3"/>
      <c r="C93" s="3"/>
      <c r="D93" s="3"/>
      <c r="E93" s="3"/>
      <c r="F93" s="3"/>
      <c r="G93" s="3"/>
      <c r="H93" s="3"/>
      <c r="I93" s="3"/>
      <c r="J93" s="3"/>
      <c r="K93" s="3"/>
      <c r="O93" s="24"/>
      <c r="P93" s="36"/>
      <c r="Q93" s="36"/>
      <c r="S93" s="36"/>
      <c r="T93" s="36"/>
    </row>
    <row r="94" spans="1:21">
      <c r="A94" s="35"/>
      <c r="B94" s="15"/>
      <c r="C94" s="15"/>
      <c r="D94" s="15"/>
      <c r="E94" s="3"/>
      <c r="F94" s="15"/>
      <c r="G94" s="15"/>
      <c r="H94" s="15"/>
      <c r="I94" s="15"/>
      <c r="J94" s="15"/>
      <c r="K94" s="15"/>
      <c r="L94" s="14"/>
      <c r="M94" s="14"/>
      <c r="N94" s="14"/>
      <c r="O94" s="24"/>
      <c r="P94" s="38"/>
      <c r="Q94" s="36"/>
      <c r="S94" s="38"/>
      <c r="T94" s="36"/>
    </row>
    <row r="95" spans="1:21">
      <c r="A95" s="35"/>
      <c r="B95" s="15"/>
      <c r="C95" s="15"/>
      <c r="D95" s="15"/>
      <c r="E95" s="3"/>
      <c r="F95" s="15"/>
      <c r="G95" s="15"/>
      <c r="H95" s="15"/>
      <c r="I95" s="15"/>
      <c r="J95" s="15"/>
      <c r="K95" s="15"/>
      <c r="L95" s="14"/>
      <c r="M95" s="14"/>
      <c r="N95" s="14"/>
      <c r="O95" s="24"/>
      <c r="P95" s="38"/>
      <c r="Q95" s="36"/>
      <c r="S95" s="38"/>
      <c r="T95" s="36"/>
    </row>
    <row r="96" spans="1:21">
      <c r="A96" s="35"/>
      <c r="B96" s="15"/>
      <c r="C96" s="15"/>
      <c r="D96" s="15"/>
      <c r="E96" s="3"/>
      <c r="F96" s="15"/>
      <c r="G96" s="15"/>
      <c r="H96" s="15"/>
      <c r="I96" s="15"/>
      <c r="J96" s="15"/>
      <c r="K96" s="15"/>
      <c r="L96" s="14"/>
      <c r="M96" s="14"/>
      <c r="N96" s="14"/>
      <c r="O96" s="24"/>
      <c r="P96" s="38"/>
      <c r="Q96" s="36"/>
      <c r="S96" s="38"/>
      <c r="T96" s="36"/>
    </row>
    <row r="97" spans="1:20">
      <c r="A97" s="7"/>
      <c r="B97" s="3"/>
      <c r="C97" s="3"/>
      <c r="D97" s="3"/>
      <c r="E97" s="3"/>
      <c r="F97" s="3"/>
      <c r="G97" s="15"/>
      <c r="H97" s="15"/>
      <c r="I97" s="15"/>
      <c r="J97" s="15"/>
      <c r="K97" s="15"/>
      <c r="L97" s="14"/>
      <c r="O97" s="24"/>
      <c r="P97" s="36"/>
      <c r="Q97" s="36"/>
      <c r="S97" s="36"/>
      <c r="T97" s="36"/>
    </row>
    <row r="98" spans="1:20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P98" s="36"/>
      <c r="Q98" s="36"/>
      <c r="S98" s="36"/>
      <c r="T98" s="36"/>
    </row>
    <row r="99" spans="1:20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P99" s="36"/>
      <c r="Q99" s="36"/>
      <c r="S99" s="36"/>
      <c r="T99" s="36"/>
    </row>
    <row r="100" spans="1:20">
      <c r="A100" s="7"/>
      <c r="B100" s="3"/>
      <c r="C100" s="15"/>
      <c r="D100" s="3"/>
      <c r="E100" s="3"/>
      <c r="F100" s="3"/>
      <c r="G100" s="3"/>
      <c r="H100" s="3"/>
      <c r="I100" s="3"/>
      <c r="J100" s="3"/>
      <c r="K100" s="15"/>
      <c r="N100" s="14"/>
      <c r="O100" s="24"/>
      <c r="P100" s="36"/>
      <c r="Q100" s="36"/>
      <c r="S100" s="36"/>
      <c r="T100" s="36"/>
    </row>
    <row r="101" spans="1:20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15"/>
      <c r="N101" s="46"/>
      <c r="O101" s="46"/>
      <c r="P101" s="36"/>
      <c r="Q101" s="36"/>
      <c r="S101" s="36"/>
      <c r="T101" s="36"/>
    </row>
    <row r="102" spans="1:20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15"/>
      <c r="N102" s="46"/>
      <c r="O102" s="46"/>
      <c r="P102" s="36"/>
      <c r="Q102" s="36"/>
      <c r="S102" s="36"/>
      <c r="T102" s="36"/>
    </row>
    <row r="103" spans="1:20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15"/>
      <c r="N103" s="46"/>
      <c r="O103" s="46"/>
      <c r="P103" s="36"/>
      <c r="Q103" s="36"/>
      <c r="S103" s="36"/>
      <c r="T103" s="36"/>
    </row>
    <row r="104" spans="1:20">
      <c r="A104" s="7"/>
      <c r="B104" s="3"/>
      <c r="C104" s="3"/>
      <c r="D104" s="3"/>
      <c r="E104" s="3"/>
      <c r="F104" s="3"/>
      <c r="G104" s="3"/>
      <c r="H104" s="3"/>
      <c r="I104" s="3"/>
      <c r="J104" s="3"/>
      <c r="K104" s="3"/>
      <c r="N104" s="14"/>
      <c r="O104" s="14"/>
      <c r="P104" s="36"/>
      <c r="Q104" s="36"/>
      <c r="S104" s="36"/>
      <c r="T104" s="36"/>
    </row>
    <row r="105" spans="1:20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N105" s="46"/>
      <c r="O105" s="46"/>
      <c r="P105" s="36"/>
      <c r="Q105" s="36"/>
      <c r="S105" s="36"/>
      <c r="T105" s="36"/>
    </row>
    <row r="106" spans="1:20">
      <c r="A106" s="7"/>
      <c r="B106" s="3"/>
      <c r="C106" s="3"/>
      <c r="D106" s="3"/>
      <c r="E106" s="3"/>
      <c r="F106" s="3"/>
      <c r="G106" s="3"/>
      <c r="H106" s="3"/>
      <c r="I106" s="3"/>
      <c r="J106" s="3"/>
      <c r="K106" s="3"/>
      <c r="N106" s="46"/>
      <c r="O106" s="46"/>
      <c r="P106" s="36"/>
      <c r="Q106" s="36"/>
      <c r="S106" s="36"/>
      <c r="T106" s="36"/>
    </row>
    <row r="107" spans="1:20">
      <c r="A107" s="7"/>
      <c r="B107" s="3"/>
      <c r="C107" s="15"/>
      <c r="D107" s="3"/>
      <c r="E107" s="3"/>
      <c r="F107" s="3"/>
      <c r="G107" s="3"/>
      <c r="H107" s="3"/>
      <c r="I107" s="3"/>
      <c r="J107" s="3"/>
      <c r="K107" s="3"/>
      <c r="N107" s="46"/>
      <c r="O107" s="46"/>
      <c r="P107" s="36"/>
      <c r="Q107" s="36"/>
      <c r="S107" s="36"/>
      <c r="T107" s="36"/>
    </row>
    <row r="108" spans="1:20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N108" s="46"/>
      <c r="O108" s="46"/>
      <c r="P108" s="36"/>
      <c r="Q108" s="36"/>
      <c r="S108" s="36"/>
      <c r="T108" s="36"/>
    </row>
    <row r="109" spans="1:20">
      <c r="A109" s="7"/>
      <c r="B109" s="3"/>
      <c r="E109" s="3"/>
      <c r="F109" s="3"/>
      <c r="G109" s="3"/>
      <c r="H109" s="3"/>
      <c r="I109" s="3"/>
      <c r="J109" s="3"/>
      <c r="K109" s="3"/>
      <c r="N109" s="14"/>
      <c r="O109" s="14"/>
      <c r="P109" s="36"/>
      <c r="Q109" s="36"/>
      <c r="S109" s="36"/>
      <c r="T109" s="36"/>
    </row>
    <row r="110" spans="1:20">
      <c r="A110" s="7"/>
      <c r="B110" s="3"/>
      <c r="C110" s="47"/>
      <c r="D110" s="47"/>
      <c r="E110" s="3"/>
      <c r="F110" s="3"/>
      <c r="G110" s="3"/>
      <c r="H110" s="3"/>
      <c r="I110" s="3"/>
      <c r="J110" s="3"/>
      <c r="K110" s="3"/>
      <c r="N110" s="14"/>
      <c r="O110" s="14"/>
      <c r="P110" s="36"/>
      <c r="Q110" s="36"/>
      <c r="S110" s="36"/>
      <c r="T110" s="36"/>
    </row>
    <row r="111" spans="1:20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N111" s="14"/>
      <c r="O111" s="14"/>
      <c r="P111" s="36"/>
      <c r="Q111" s="36"/>
      <c r="S111" s="36"/>
      <c r="T111" s="36"/>
    </row>
    <row r="112" spans="1:20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N112" s="14"/>
      <c r="O112" s="24"/>
      <c r="P112" s="36"/>
      <c r="Q112" s="36"/>
      <c r="S112" s="25"/>
      <c r="T112" s="36"/>
    </row>
    <row r="113" spans="1:20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N113" s="14"/>
      <c r="O113" s="24"/>
      <c r="P113" s="36"/>
      <c r="Q113" s="36"/>
      <c r="S113" s="25"/>
      <c r="T113" s="36"/>
    </row>
    <row r="114" spans="1:20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N114" s="14"/>
      <c r="O114" s="24"/>
      <c r="P114" s="36"/>
      <c r="Q114" s="36"/>
      <c r="S114" s="25"/>
      <c r="T114" s="36"/>
    </row>
    <row r="115" spans="1:20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N115" s="14"/>
      <c r="O115" s="14"/>
      <c r="P115" s="36"/>
      <c r="Q115" s="36"/>
      <c r="S115" s="25"/>
      <c r="T115" s="36"/>
    </row>
    <row r="116" spans="1:20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P116" s="36"/>
      <c r="Q116" s="36"/>
      <c r="S116" s="36"/>
      <c r="T116" s="36"/>
    </row>
    <row r="117" spans="1:20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P117" s="36"/>
      <c r="Q117" s="36"/>
      <c r="S117" s="36"/>
      <c r="T117" s="36"/>
    </row>
    <row r="118" spans="1:20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P118" s="36"/>
      <c r="Q118" s="36"/>
      <c r="S118" s="36"/>
      <c r="T118" s="36"/>
    </row>
    <row r="119" spans="1:20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P119" s="36"/>
      <c r="Q119" s="36"/>
      <c r="S119" s="36"/>
      <c r="T119" s="36"/>
    </row>
    <row r="120" spans="1:20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P120" s="36"/>
      <c r="Q120" s="36"/>
      <c r="S120" s="36"/>
      <c r="T120" s="36"/>
    </row>
    <row r="121" spans="1:20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P121" s="36"/>
      <c r="Q121" s="36"/>
      <c r="S121" s="36"/>
      <c r="T121" s="36"/>
    </row>
    <row r="122" spans="1:20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P122" s="36"/>
      <c r="Q122" s="36"/>
      <c r="S122" s="36"/>
      <c r="T122" s="36"/>
    </row>
    <row r="123" spans="1:20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P123" s="36"/>
      <c r="Q123" s="36"/>
      <c r="S123" s="36"/>
      <c r="T123" s="36"/>
    </row>
    <row r="124" spans="1:20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P124" s="36"/>
      <c r="Q124" s="36"/>
      <c r="S124" s="36"/>
      <c r="T124" s="36"/>
    </row>
    <row r="125" spans="1:20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P125" s="36"/>
      <c r="Q125" s="36"/>
      <c r="S125" s="36"/>
      <c r="T125" s="36"/>
    </row>
    <row r="126" spans="1:20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P126" s="36"/>
      <c r="Q126" s="36"/>
      <c r="S126" s="36"/>
      <c r="T126" s="36"/>
    </row>
    <row r="127" spans="1:20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P127" s="36"/>
      <c r="Q127" s="36"/>
      <c r="S127" s="36"/>
      <c r="T127" s="36"/>
    </row>
    <row r="128" spans="1:20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N128" s="14"/>
      <c r="O128" s="14"/>
      <c r="P128" s="36"/>
      <c r="Q128" s="36"/>
      <c r="S128" s="25"/>
      <c r="T128" s="36"/>
    </row>
    <row r="129" spans="1:20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M129" s="14"/>
      <c r="N129" s="14"/>
      <c r="O129" s="14"/>
      <c r="P129" s="36"/>
      <c r="Q129" s="36"/>
      <c r="S129" s="25"/>
      <c r="T129" s="36"/>
    </row>
    <row r="130" spans="1:20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N130" s="14"/>
      <c r="O130" s="24"/>
      <c r="P130" s="36"/>
      <c r="Q130" s="36"/>
      <c r="S130" s="25"/>
      <c r="T130" s="36"/>
    </row>
    <row r="131" spans="1:20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N131" s="14"/>
      <c r="O131" s="24"/>
      <c r="P131" s="36"/>
      <c r="Q131" s="36"/>
      <c r="S131" s="25"/>
      <c r="T131" s="36"/>
    </row>
    <row r="132" spans="1:20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N132" s="14"/>
      <c r="O132" s="24"/>
      <c r="P132" s="36"/>
      <c r="Q132" s="36"/>
      <c r="T132" s="36"/>
    </row>
    <row r="133" spans="1:20">
      <c r="A133" s="7"/>
      <c r="B133" s="3"/>
      <c r="C133" s="3"/>
      <c r="D133" s="3"/>
      <c r="E133" s="3"/>
      <c r="F133" s="3"/>
      <c r="G133" s="3"/>
      <c r="H133" s="3"/>
      <c r="I133" s="3"/>
      <c r="J133" s="3"/>
      <c r="K133" s="3"/>
      <c r="N133" s="14"/>
      <c r="O133" s="14"/>
      <c r="P133" s="36"/>
      <c r="Q133" s="36"/>
      <c r="S133" s="25"/>
      <c r="T133" s="36"/>
    </row>
    <row r="134" spans="1:20">
      <c r="A134" s="7"/>
      <c r="B134" s="3"/>
      <c r="C134" s="3"/>
      <c r="D134" s="3"/>
      <c r="E134" s="3"/>
      <c r="F134" s="3"/>
      <c r="G134" s="3"/>
      <c r="H134" s="3"/>
      <c r="I134" s="3"/>
      <c r="J134" s="3"/>
      <c r="K134" s="3"/>
      <c r="N134" s="14"/>
      <c r="O134" s="24"/>
      <c r="P134" s="36"/>
      <c r="Q134" s="36"/>
      <c r="S134" s="36"/>
      <c r="T134" s="36"/>
    </row>
    <row r="135" spans="1:20">
      <c r="A135" s="7"/>
      <c r="B135" s="3"/>
      <c r="C135" s="3"/>
      <c r="D135" s="3"/>
      <c r="E135" s="3"/>
      <c r="F135" s="3"/>
      <c r="G135" s="3"/>
      <c r="H135" s="3"/>
      <c r="I135" s="3"/>
      <c r="J135" s="3"/>
      <c r="K135" s="3"/>
      <c r="N135" s="14"/>
      <c r="O135" s="14"/>
      <c r="P135" s="36"/>
      <c r="Q135" s="36"/>
      <c r="T135" s="36"/>
    </row>
    <row r="136" spans="1:20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O136" s="14"/>
      <c r="P136" s="36"/>
      <c r="Q136" s="36"/>
      <c r="T136" s="36"/>
    </row>
    <row r="137" spans="1:20">
      <c r="A137" s="3"/>
      <c r="B137" s="3"/>
      <c r="C137" s="3"/>
      <c r="E137" s="3"/>
      <c r="F137" s="3"/>
      <c r="G137" s="3"/>
      <c r="H137" s="3"/>
      <c r="I137" s="3"/>
      <c r="J137" s="3"/>
      <c r="K137" s="3"/>
      <c r="O137" s="14"/>
      <c r="P137" s="36"/>
      <c r="Q137" s="36"/>
      <c r="T137" s="36"/>
    </row>
    <row r="138" spans="1:20">
      <c r="A138" s="3"/>
      <c r="B138" s="3"/>
      <c r="C138" s="3"/>
      <c r="E138" s="3"/>
      <c r="F138" s="3"/>
      <c r="G138" s="3"/>
      <c r="H138" s="3"/>
      <c r="I138" s="3"/>
      <c r="J138" s="3"/>
      <c r="K138" s="3"/>
      <c r="O138" s="14"/>
      <c r="P138" s="36"/>
      <c r="Q138" s="36"/>
      <c r="T138" s="36"/>
    </row>
    <row r="139" spans="1:20">
      <c r="A139" s="7"/>
      <c r="B139" s="48"/>
      <c r="C139" s="3"/>
      <c r="D139" s="3"/>
      <c r="E139" s="3"/>
      <c r="F139" s="3"/>
      <c r="G139" s="3"/>
      <c r="H139" s="3"/>
      <c r="I139" s="3"/>
      <c r="J139" s="3"/>
      <c r="K139" s="3"/>
      <c r="O139" s="14"/>
      <c r="P139" s="36"/>
      <c r="Q139" s="36"/>
      <c r="T139" s="36"/>
    </row>
    <row r="140" spans="1:20">
      <c r="A140" s="7"/>
      <c r="B140" s="48"/>
      <c r="C140" s="3"/>
      <c r="D140" s="3"/>
      <c r="E140" s="3"/>
      <c r="F140" s="3"/>
      <c r="G140" s="3"/>
      <c r="H140" s="3"/>
      <c r="I140" s="3"/>
      <c r="J140" s="3"/>
      <c r="K140" s="3"/>
      <c r="O140" s="14"/>
      <c r="P140" s="36"/>
      <c r="Q140" s="36"/>
      <c r="T140" s="36"/>
    </row>
    <row r="141" spans="1:20">
      <c r="A141" s="7"/>
      <c r="B141" s="48"/>
      <c r="C141" s="49"/>
      <c r="D141" s="3"/>
      <c r="E141" s="3"/>
      <c r="F141" s="3"/>
      <c r="G141" s="3"/>
      <c r="H141" s="3"/>
      <c r="I141" s="3"/>
      <c r="J141" s="3"/>
      <c r="K141" s="3"/>
      <c r="O141" s="14"/>
      <c r="P141" s="36"/>
      <c r="Q141" s="36"/>
      <c r="T141" s="36"/>
    </row>
    <row r="142" spans="1:20">
      <c r="A142" s="7"/>
      <c r="B142" s="48"/>
      <c r="C142" s="3"/>
      <c r="D142" s="3"/>
      <c r="E142" s="3"/>
      <c r="F142" s="3"/>
      <c r="G142" s="3"/>
      <c r="H142" s="3"/>
      <c r="I142" s="3"/>
      <c r="J142" s="3"/>
      <c r="K142" s="3"/>
      <c r="O142" s="14"/>
      <c r="P142" s="36"/>
      <c r="Q142" s="36"/>
      <c r="T142" s="36"/>
    </row>
    <row r="143" spans="1:20">
      <c r="A143" s="7"/>
      <c r="B143" s="48"/>
      <c r="C143" s="3"/>
      <c r="D143" s="3"/>
      <c r="E143" s="3"/>
      <c r="F143" s="3"/>
      <c r="G143" s="3"/>
      <c r="H143" s="3"/>
      <c r="I143" s="3"/>
      <c r="J143" s="3"/>
      <c r="K143" s="3"/>
      <c r="O143" s="14"/>
      <c r="P143" s="36"/>
      <c r="Q143" s="36"/>
      <c r="T143" s="36"/>
    </row>
    <row r="144" spans="1:20">
      <c r="A144" s="7"/>
      <c r="B144" s="48"/>
      <c r="C144" s="3"/>
      <c r="D144" s="3"/>
      <c r="E144" s="3"/>
      <c r="F144" s="3"/>
      <c r="G144" s="3"/>
      <c r="H144" s="3"/>
      <c r="I144" s="3"/>
      <c r="J144" s="3"/>
      <c r="K144" s="3"/>
      <c r="O144" s="14"/>
      <c r="P144" s="36"/>
      <c r="Q144" s="36"/>
      <c r="T144" s="36"/>
    </row>
    <row r="145" spans="1:20">
      <c r="A145" s="7"/>
      <c r="B145" s="48"/>
      <c r="C145" s="3"/>
      <c r="D145" s="3"/>
      <c r="E145" s="3"/>
      <c r="F145" s="3"/>
      <c r="G145" s="3"/>
      <c r="H145" s="3"/>
      <c r="I145" s="3"/>
      <c r="J145" s="3"/>
      <c r="K145" s="3"/>
      <c r="O145" s="14"/>
      <c r="P145" s="36"/>
      <c r="Q145" s="36"/>
      <c r="T145" s="36"/>
    </row>
    <row r="146" spans="1:20">
      <c r="B146" s="3"/>
      <c r="C146" s="3"/>
      <c r="D146" s="3"/>
      <c r="E146" s="3"/>
      <c r="F146" s="3"/>
      <c r="G146" s="3"/>
      <c r="H146" s="3"/>
      <c r="I146" s="3"/>
      <c r="J146" s="3"/>
      <c r="K146" s="3"/>
      <c r="O146" s="14"/>
      <c r="P146" s="36"/>
      <c r="Q146" s="56"/>
      <c r="T146" s="36"/>
    </row>
  </sheetData>
  <conditionalFormatting sqref="F2:F3">
    <cfRule type="duplicateValues" dxfId="279" priority="6"/>
  </conditionalFormatting>
  <conditionalFormatting sqref="F4:F6 F8 F10:F11 F13:F145">
    <cfRule type="duplicateValues" dxfId="278" priority="12"/>
  </conditionalFormatting>
  <conditionalFormatting sqref="F7">
    <cfRule type="duplicateValues" dxfId="277" priority="3"/>
  </conditionalFormatting>
  <conditionalFormatting sqref="F146">
    <cfRule type="duplicateValues" dxfId="276" priority="9"/>
  </conditionalFormatting>
  <conditionalFormatting sqref="G2:H3">
    <cfRule type="duplicateValues" dxfId="275" priority="5"/>
  </conditionalFormatting>
  <conditionalFormatting sqref="G4:H6 G8:H145">
    <cfRule type="duplicateValues" dxfId="274" priority="11"/>
  </conditionalFormatting>
  <conditionalFormatting sqref="G7:H7">
    <cfRule type="duplicateValues" dxfId="273" priority="2"/>
  </conditionalFormatting>
  <conditionalFormatting sqref="G146:H146">
    <cfRule type="duplicateValues" dxfId="272" priority="8"/>
  </conditionalFormatting>
  <conditionalFormatting sqref="K2:K3">
    <cfRule type="duplicateValues" dxfId="271" priority="4"/>
  </conditionalFormatting>
  <conditionalFormatting sqref="K4">
    <cfRule type="duplicateValues" dxfId="270" priority="1"/>
  </conditionalFormatting>
  <conditionalFormatting sqref="K5:K145">
    <cfRule type="duplicateValues" dxfId="269" priority="10"/>
  </conditionalFormatting>
  <conditionalFormatting sqref="K146">
    <cfRule type="duplicateValues" dxfId="268" priority="7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D8B1C-8537-49D9-8DDA-DB2003ADF675}">
  <dimension ref="A1:T24"/>
  <sheetViews>
    <sheetView workbookViewId="0">
      <selection sqref="A1:G7"/>
    </sheetView>
  </sheetViews>
  <sheetFormatPr defaultRowHeight="15"/>
  <cols>
    <col min="1" max="1" width="12.85546875" style="83" bestFit="1" customWidth="1"/>
    <col min="2" max="2" width="12.85546875" bestFit="1" customWidth="1"/>
    <col min="3" max="3" width="10.42578125" bestFit="1" customWidth="1"/>
    <col min="4" max="5" width="17.7109375" hidden="1" customWidth="1"/>
    <col min="6" max="7" width="16.5703125" customWidth="1"/>
    <col min="8" max="9" width="16.5703125" hidden="1" customWidth="1"/>
    <col min="10" max="10" width="7.140625" customWidth="1"/>
    <col min="11" max="11" width="21.42578125" customWidth="1"/>
    <col min="12" max="12" width="15.42578125" bestFit="1" customWidth="1"/>
    <col min="13" max="13" width="18.85546875" bestFit="1" customWidth="1"/>
    <col min="14" max="14" width="11.7109375" bestFit="1" customWidth="1"/>
    <col min="15" max="15" width="12.85546875" bestFit="1" customWidth="1"/>
    <col min="16" max="16" width="17.7109375" bestFit="1" customWidth="1"/>
    <col min="17" max="17" width="10.28515625" bestFit="1" customWidth="1"/>
    <col min="18" max="18" width="11.7109375" bestFit="1" customWidth="1"/>
    <col min="19" max="19" width="12.85546875" bestFit="1" customWidth="1"/>
    <col min="20" max="20" width="9.28515625" bestFit="1" customWidth="1"/>
  </cols>
  <sheetData>
    <row r="1" spans="1:20">
      <c r="A1" s="28" t="s">
        <v>0</v>
      </c>
      <c r="B1" s="11" t="s">
        <v>1</v>
      </c>
      <c r="C1" s="11" t="s">
        <v>1321</v>
      </c>
      <c r="D1" s="11" t="s">
        <v>30</v>
      </c>
      <c r="E1" s="11" t="s">
        <v>1322</v>
      </c>
      <c r="F1" s="11" t="s">
        <v>4</v>
      </c>
      <c r="G1" s="11" t="s">
        <v>5</v>
      </c>
      <c r="H1" s="11" t="s">
        <v>6</v>
      </c>
      <c r="I1" s="11" t="s">
        <v>7</v>
      </c>
      <c r="J1" s="11" t="s">
        <v>31</v>
      </c>
      <c r="K1" s="40" t="s">
        <v>8</v>
      </c>
      <c r="L1" s="40" t="s">
        <v>9</v>
      </c>
      <c r="M1" s="40" t="s">
        <v>10</v>
      </c>
      <c r="N1" s="40" t="s">
        <v>11</v>
      </c>
      <c r="O1" s="40" t="s">
        <v>12</v>
      </c>
      <c r="P1" s="40" t="s">
        <v>13</v>
      </c>
      <c r="Q1" s="40" t="s">
        <v>14</v>
      </c>
      <c r="R1" s="40" t="s">
        <v>15</v>
      </c>
      <c r="S1" s="40" t="s">
        <v>16</v>
      </c>
      <c r="T1" s="40" t="s">
        <v>17</v>
      </c>
    </row>
    <row r="2" spans="1:20">
      <c r="A2" s="84">
        <v>4510857864</v>
      </c>
      <c r="B2" s="61" t="s">
        <v>1323</v>
      </c>
      <c r="C2" s="3" t="s">
        <v>915</v>
      </c>
      <c r="D2" s="3" t="str">
        <f>Table9[[#This Row],[PROJECT]]</f>
        <v>D24279-001</v>
      </c>
      <c r="E2" s="3" t="str">
        <f>"HMI-"&amp;Table9[[#This Row],[PROJECT]]</f>
        <v>HMI-D24279-001</v>
      </c>
      <c r="F2" s="3" t="s">
        <v>1324</v>
      </c>
      <c r="G2" s="3" t="s">
        <v>1325</v>
      </c>
      <c r="H2" s="3" t="s">
        <v>41</v>
      </c>
      <c r="I2" s="3" t="s">
        <v>42</v>
      </c>
      <c r="J2" s="3"/>
      <c r="K2" s="1" t="str">
        <f t="shared" ref="K2:K9" si="0">"DFS 4_AX250_"&amp;C2</f>
        <v>DFS 4_AX250_SiCl4</v>
      </c>
      <c r="L2" s="1" t="s">
        <v>1326</v>
      </c>
      <c r="M2" s="1"/>
      <c r="N2" s="1"/>
      <c r="O2" s="81">
        <v>45035</v>
      </c>
      <c r="P2" s="81"/>
      <c r="Q2" s="1" t="s">
        <v>1327</v>
      </c>
      <c r="R2" s="81">
        <v>45090</v>
      </c>
      <c r="S2" s="81"/>
      <c r="T2" s="82" t="s">
        <v>1328</v>
      </c>
    </row>
    <row r="3" spans="1:20">
      <c r="A3" s="84">
        <v>4510857864</v>
      </c>
      <c r="B3" s="61" t="s">
        <v>1329</v>
      </c>
      <c r="C3" s="3" t="s">
        <v>1330</v>
      </c>
      <c r="D3" s="113" t="str">
        <f>Table9[[#This Row],[PROJECT]]</f>
        <v>D24279-002</v>
      </c>
      <c r="E3" s="113" t="str">
        <f>"HMI-"&amp;Table9[[#This Row],[PROJECT]]</f>
        <v>HMI-D24279-002</v>
      </c>
      <c r="F3" s="3" t="s">
        <v>1331</v>
      </c>
      <c r="G3" s="3" t="s">
        <v>1332</v>
      </c>
      <c r="H3" s="113" t="s">
        <v>41</v>
      </c>
      <c r="I3" s="113" t="s">
        <v>42</v>
      </c>
      <c r="J3" s="3"/>
      <c r="K3" s="1" t="str">
        <f t="shared" si="0"/>
        <v>DFS 4_AX250_TCS</v>
      </c>
      <c r="L3" s="1" t="s">
        <v>1326</v>
      </c>
      <c r="M3" s="1"/>
      <c r="N3" s="1"/>
      <c r="O3" s="81">
        <v>45049</v>
      </c>
      <c r="P3" s="81"/>
      <c r="Q3" s="1" t="s">
        <v>1327</v>
      </c>
      <c r="R3" s="81">
        <v>45090</v>
      </c>
      <c r="S3" s="81"/>
      <c r="T3" s="82" t="s">
        <v>1328</v>
      </c>
    </row>
    <row r="4" spans="1:20">
      <c r="A4" s="84">
        <v>4510901767</v>
      </c>
      <c r="B4" s="61" t="s">
        <v>1333</v>
      </c>
      <c r="C4" s="3" t="s">
        <v>1285</v>
      </c>
      <c r="D4" s="3" t="str">
        <f>Table9[[#This Row],[PROJECT]]</f>
        <v>D24279-003</v>
      </c>
      <c r="E4" s="3" t="str">
        <f>"HMI-"&amp;Table9[[#This Row],[PROJECT]]</f>
        <v>HMI-D24279-003</v>
      </c>
      <c r="F4" s="3" t="s">
        <v>1334</v>
      </c>
      <c r="G4" s="3" t="s">
        <v>1335</v>
      </c>
      <c r="H4" s="3" t="s">
        <v>41</v>
      </c>
      <c r="I4" s="3" t="s">
        <v>42</v>
      </c>
      <c r="J4" s="3"/>
      <c r="K4" s="1" t="str">
        <f t="shared" si="0"/>
        <v>DFS 4_AX250_TOPAZ</v>
      </c>
      <c r="L4" s="1" t="s">
        <v>1326</v>
      </c>
      <c r="M4" s="1"/>
      <c r="N4" s="1"/>
      <c r="O4" s="81">
        <v>45063</v>
      </c>
      <c r="P4" s="81"/>
      <c r="Q4" s="1" t="s">
        <v>1327</v>
      </c>
      <c r="R4" s="81">
        <v>45096</v>
      </c>
      <c r="S4" s="81"/>
      <c r="T4" s="82" t="s">
        <v>1336</v>
      </c>
    </row>
    <row r="5" spans="1:20" s="108" customFormat="1">
      <c r="A5" s="104">
        <v>4510901767</v>
      </c>
      <c r="B5" s="60" t="s">
        <v>1337</v>
      </c>
      <c r="C5" s="105" t="s">
        <v>1261</v>
      </c>
      <c r="D5" s="105" t="str">
        <f>Table9[[#This Row],[PROJECT]]</f>
        <v>D24279-004</v>
      </c>
      <c r="E5" s="105" t="str">
        <f>"HMI-"&amp;Table9[[#This Row],[PROJECT]]</f>
        <v>HMI-D24279-004</v>
      </c>
      <c r="F5" s="105" t="s">
        <v>1338</v>
      </c>
      <c r="G5" s="105" t="s">
        <v>1339</v>
      </c>
      <c r="H5" s="105" t="s">
        <v>41</v>
      </c>
      <c r="I5" s="105" t="s">
        <v>42</v>
      </c>
      <c r="J5" s="105"/>
      <c r="K5" s="57" t="str">
        <f t="shared" si="0"/>
        <v>DFS 4_AX250_2NTE</v>
      </c>
      <c r="L5" s="57" t="s">
        <v>1326</v>
      </c>
      <c r="M5" s="57"/>
      <c r="N5" s="57"/>
      <c r="O5" s="106">
        <v>45077</v>
      </c>
      <c r="P5" s="106"/>
      <c r="Q5" s="57" t="s">
        <v>1327</v>
      </c>
      <c r="R5" s="81">
        <v>45096</v>
      </c>
      <c r="S5" s="106"/>
      <c r="T5" s="107" t="s">
        <v>1340</v>
      </c>
    </row>
    <row r="6" spans="1:20">
      <c r="A6" s="84">
        <v>4511400256</v>
      </c>
      <c r="B6" s="61" t="s">
        <v>1341</v>
      </c>
      <c r="C6" s="3" t="s">
        <v>1330</v>
      </c>
      <c r="D6" s="3" t="str">
        <f>Table9[[#This Row],[PROJECT]]</f>
        <v>D26332-001</v>
      </c>
      <c r="E6" s="3" t="str">
        <f>"HMI-"&amp;Table9[[#This Row],[PROJECT]]</f>
        <v>HMI-D26332-001</v>
      </c>
      <c r="F6" s="3" t="s">
        <v>1342</v>
      </c>
      <c r="G6" s="3" t="s">
        <v>1343</v>
      </c>
      <c r="H6" s="3" t="s">
        <v>41</v>
      </c>
      <c r="I6" s="3" t="s">
        <v>42</v>
      </c>
      <c r="J6" s="3"/>
      <c r="K6" s="1" t="str">
        <f t="shared" si="0"/>
        <v>DFS 4_AX250_TCS</v>
      </c>
      <c r="L6" s="1" t="s">
        <v>1326</v>
      </c>
      <c r="M6" s="1"/>
      <c r="N6" s="1"/>
      <c r="O6" s="81">
        <v>45015</v>
      </c>
      <c r="P6" s="81"/>
      <c r="Q6" s="1" t="s">
        <v>1327</v>
      </c>
      <c r="R6" s="81" t="s">
        <v>1344</v>
      </c>
      <c r="S6" s="81"/>
      <c r="T6" s="82"/>
    </row>
    <row r="7" spans="1:20">
      <c r="A7" s="84">
        <v>4511400256</v>
      </c>
      <c r="B7" s="61" t="s">
        <v>1345</v>
      </c>
      <c r="C7" s="3" t="s">
        <v>1330</v>
      </c>
      <c r="D7" s="3" t="str">
        <f>Table9[[#This Row],[PROJECT]]</f>
        <v>D26332-002</v>
      </c>
      <c r="E7" s="3" t="str">
        <f>"HMI-"&amp;Table9[[#This Row],[PROJECT]]</f>
        <v>HMI-D26332-002</v>
      </c>
      <c r="F7" s="3" t="s">
        <v>1346</v>
      </c>
      <c r="G7" s="3" t="s">
        <v>1347</v>
      </c>
      <c r="H7" s="3" t="s">
        <v>41</v>
      </c>
      <c r="I7" s="3" t="s">
        <v>42</v>
      </c>
      <c r="J7" s="3"/>
      <c r="K7" s="1" t="str">
        <f t="shared" ref="K7" si="1">"DFS 4_AX250_"&amp;C7</f>
        <v>DFS 4_AX250_TCS</v>
      </c>
      <c r="L7" s="1" t="s">
        <v>1326</v>
      </c>
      <c r="M7" s="1"/>
      <c r="N7" s="1"/>
      <c r="O7" s="81">
        <v>45021</v>
      </c>
      <c r="P7" s="81"/>
      <c r="Q7" s="1" t="s">
        <v>1327</v>
      </c>
      <c r="R7" s="81" t="s">
        <v>1344</v>
      </c>
      <c r="S7" s="81"/>
      <c r="T7" s="82"/>
    </row>
    <row r="8" spans="1:20">
      <c r="A8" s="84">
        <v>4512568633</v>
      </c>
      <c r="B8" s="61" t="s">
        <v>1348</v>
      </c>
      <c r="C8" s="3" t="s">
        <v>915</v>
      </c>
      <c r="D8" s="61" t="str">
        <f>Table9[[#This Row],[PROJECT]]</f>
        <v>D78603-001</v>
      </c>
      <c r="E8" s="3" t="str">
        <f>"HMI-"&amp;Table9[[#This Row],[PROJECT]]</f>
        <v>HMI-D78603-001</v>
      </c>
      <c r="F8" s="61" t="s">
        <v>1349</v>
      </c>
      <c r="G8" s="3" t="s">
        <v>1350</v>
      </c>
      <c r="H8" s="3" t="s">
        <v>41</v>
      </c>
      <c r="I8" s="3" t="s">
        <v>42</v>
      </c>
      <c r="J8" s="3"/>
      <c r="K8" s="1" t="str">
        <f t="shared" ref="K8" si="2">"DFS 4_AX250_"&amp;C8</f>
        <v>DFS 4_AX250_SiCl4</v>
      </c>
      <c r="L8" s="1" t="s">
        <v>1326</v>
      </c>
      <c r="M8" s="1"/>
      <c r="N8" s="1"/>
      <c r="O8" s="81">
        <v>45359</v>
      </c>
      <c r="P8" s="81"/>
      <c r="Q8" s="1"/>
      <c r="R8" s="81"/>
      <c r="S8" s="81"/>
      <c r="T8" s="82"/>
    </row>
    <row r="9" spans="1:20">
      <c r="A9" s="101">
        <v>4512578289</v>
      </c>
      <c r="B9" s="61" t="s">
        <v>1351</v>
      </c>
      <c r="C9" s="3" t="s">
        <v>1352</v>
      </c>
      <c r="D9" s="61" t="str">
        <f>Table9[[#This Row],[PROJECT]]</f>
        <v>D88784-001</v>
      </c>
      <c r="E9" s="3" t="str">
        <f>"HMI-"&amp;Table9[[#This Row],[PROJECT]]</f>
        <v>HMI-D88784-001</v>
      </c>
      <c r="F9" s="3" t="s">
        <v>1353</v>
      </c>
      <c r="G9" s="3" t="s">
        <v>1354</v>
      </c>
      <c r="H9" s="3" t="s">
        <v>41</v>
      </c>
      <c r="I9" s="3" t="s">
        <v>42</v>
      </c>
      <c r="J9" s="3"/>
      <c r="K9" s="1" t="str">
        <f t="shared" si="0"/>
        <v>DFS 4_AX250_TiCl4</v>
      </c>
      <c r="L9" s="1" t="s">
        <v>1326</v>
      </c>
      <c r="M9" s="1"/>
      <c r="N9" s="1"/>
      <c r="O9" s="81">
        <v>45352</v>
      </c>
      <c r="P9" s="81"/>
      <c r="Q9" s="1"/>
      <c r="R9" s="81"/>
      <c r="S9" s="81"/>
      <c r="T9" s="82"/>
    </row>
    <row r="10" spans="1:20">
      <c r="A10" s="101">
        <v>4512882341</v>
      </c>
      <c r="B10" s="95" t="s">
        <v>1355</v>
      </c>
      <c r="C10" s="49" t="s">
        <v>1356</v>
      </c>
      <c r="D10" s="61" t="str">
        <f>Table9[[#This Row],[PROJECT]]</f>
        <v>D89564-006</v>
      </c>
      <c r="E10" s="3" t="str">
        <f>"HMI_"&amp;Table9[[#This Row],[PROJECT]]</f>
        <v>HMI_D89564-006</v>
      </c>
      <c r="F10" s="3" t="s">
        <v>1357</v>
      </c>
      <c r="G10" s="3" t="s">
        <v>1358</v>
      </c>
      <c r="H10" s="3" t="s">
        <v>41</v>
      </c>
      <c r="I10" s="3" t="s">
        <v>42</v>
      </c>
      <c r="J10" s="3"/>
      <c r="K10" s="1" t="str">
        <f t="shared" ref="K10:K20" si="3">"DFS 4_AX250_"&amp;C10</f>
        <v>DFS 4_AX250_Si-C</v>
      </c>
      <c r="L10" s="1"/>
      <c r="M10" s="1"/>
      <c r="N10" s="1"/>
      <c r="O10" s="81">
        <v>45404</v>
      </c>
      <c r="P10" s="81"/>
      <c r="Q10" s="1"/>
      <c r="R10" s="81"/>
      <c r="S10" s="81"/>
      <c r="T10" s="82"/>
    </row>
    <row r="11" spans="1:20">
      <c r="A11" s="84">
        <v>4512939207</v>
      </c>
      <c r="B11" s="61" t="s">
        <v>1359</v>
      </c>
      <c r="C11" s="3" t="s">
        <v>1360</v>
      </c>
      <c r="D11" s="61" t="str">
        <f>Table9[[#This Row],[PROJECT]]</f>
        <v>D90011-001</v>
      </c>
      <c r="E11" s="3" t="str">
        <f>"HMI_"&amp;Table9[[#This Row],[PROJECT]]</f>
        <v>HMI_D90011-001</v>
      </c>
      <c r="F11" s="3" t="s">
        <v>1361</v>
      </c>
      <c r="G11" s="3" t="s">
        <v>1362</v>
      </c>
      <c r="H11" s="3" t="s">
        <v>41</v>
      </c>
      <c r="I11" s="3" t="s">
        <v>42</v>
      </c>
      <c r="J11" s="3"/>
      <c r="K11" s="1" t="str">
        <f t="shared" ref="K11:K14" si="4">"DFS 4_AX250_"&amp;C11</f>
        <v>DFS 4_AX250_P41</v>
      </c>
      <c r="L11" s="1"/>
      <c r="M11" s="1"/>
      <c r="N11" s="1"/>
      <c r="O11" s="81">
        <v>45397</v>
      </c>
      <c r="P11" s="81"/>
      <c r="Q11" s="1"/>
      <c r="R11" s="81"/>
      <c r="S11" s="81"/>
      <c r="T11" s="82"/>
    </row>
    <row r="12" spans="1:20">
      <c r="A12" s="84">
        <v>4512938562</v>
      </c>
      <c r="B12" s="61" t="s">
        <v>1363</v>
      </c>
      <c r="C12" s="3" t="s">
        <v>1364</v>
      </c>
      <c r="D12" s="61" t="str">
        <f>Table9[[#This Row],[PROJECT]]</f>
        <v>D90012-001</v>
      </c>
      <c r="E12" s="3" t="str">
        <f>"HMI_"&amp;Table9[[#This Row],[PROJECT]]</f>
        <v>HMI_D90012-001</v>
      </c>
      <c r="F12" s="3" t="s">
        <v>1365</v>
      </c>
      <c r="G12" s="3" t="s">
        <v>1366</v>
      </c>
      <c r="H12" s="3" t="s">
        <v>41</v>
      </c>
      <c r="I12" s="3" t="s">
        <v>42</v>
      </c>
      <c r="J12" s="3"/>
      <c r="K12" s="1" t="str">
        <f t="shared" si="4"/>
        <v>DFS 4_AX250_2NTe</v>
      </c>
      <c r="L12" s="1"/>
      <c r="M12" s="1"/>
      <c r="N12" s="1"/>
      <c r="O12" s="81">
        <v>45404</v>
      </c>
      <c r="P12" s="81"/>
      <c r="Q12" s="1"/>
      <c r="R12" s="81"/>
      <c r="S12" s="81"/>
      <c r="T12" s="82"/>
    </row>
    <row r="13" spans="1:20">
      <c r="A13" s="101">
        <v>4513018423</v>
      </c>
      <c r="B13" s="95" t="s">
        <v>1367</v>
      </c>
      <c r="C13" s="49" t="s">
        <v>1368</v>
      </c>
      <c r="D13" s="61" t="str">
        <f>Table9[[#This Row],[PROJECT]]</f>
        <v>D90257-001</v>
      </c>
      <c r="E13" s="3" t="str">
        <f>"HMI_"&amp;Table9[[#This Row],[PROJECT]]</f>
        <v>HMI_D90257-001</v>
      </c>
      <c r="F13" s="3" t="s">
        <v>1369</v>
      </c>
      <c r="G13" s="3" t="s">
        <v>1370</v>
      </c>
      <c r="H13" s="3" t="s">
        <v>41</v>
      </c>
      <c r="I13" s="3" t="s">
        <v>42</v>
      </c>
      <c r="J13" s="3"/>
      <c r="K13" s="1" t="str">
        <f t="shared" si="4"/>
        <v>DFS 4_AX250_SELATINE</v>
      </c>
      <c r="L13" s="1"/>
      <c r="M13" s="1"/>
      <c r="N13" s="1"/>
      <c r="O13" s="81">
        <v>45414</v>
      </c>
      <c r="P13" s="81"/>
      <c r="Q13" s="1"/>
      <c r="R13" s="81"/>
      <c r="S13" s="81"/>
      <c r="T13" s="82"/>
    </row>
    <row r="14" spans="1:20">
      <c r="A14" s="84">
        <v>4513120093</v>
      </c>
      <c r="B14" s="61" t="s">
        <v>1371</v>
      </c>
      <c r="C14" s="3" t="s">
        <v>1372</v>
      </c>
      <c r="D14" s="61" t="str">
        <f>Table9[[#This Row],[PROJECT]]</f>
        <v>D90622-001</v>
      </c>
      <c r="E14" s="3" t="str">
        <f>"HMI_"&amp;Table9[[#This Row],[PROJECT]]</f>
        <v>HMI_D90622-001</v>
      </c>
      <c r="F14" s="3" t="s">
        <v>1373</v>
      </c>
      <c r="G14" s="3" t="s">
        <v>1374</v>
      </c>
      <c r="H14" s="3" t="s">
        <v>41</v>
      </c>
      <c r="I14" s="3" t="s">
        <v>42</v>
      </c>
      <c r="J14" s="3"/>
      <c r="K14" s="1" t="str">
        <f t="shared" si="4"/>
        <v>DFS 4_AX250_TMSDMA</v>
      </c>
      <c r="L14" s="1"/>
      <c r="M14" s="1"/>
      <c r="N14" s="1"/>
      <c r="O14" s="81">
        <v>45377</v>
      </c>
      <c r="P14" s="81"/>
      <c r="Q14" s="1"/>
      <c r="R14" s="81"/>
      <c r="S14" s="81"/>
      <c r="T14" s="82"/>
    </row>
    <row r="15" spans="1:20">
      <c r="A15" s="84">
        <v>4513059151</v>
      </c>
      <c r="B15" s="61" t="s">
        <v>1375</v>
      </c>
      <c r="C15" s="3" t="s">
        <v>1376</v>
      </c>
      <c r="D15" s="61" t="str">
        <f>Table9[[#This Row],[PROJECT]]</f>
        <v>D90663-001</v>
      </c>
      <c r="E15" s="3" t="str">
        <f>"HMI_"&amp;Table9[[#This Row],[PROJECT]]</f>
        <v>HMI_D90663-001</v>
      </c>
      <c r="F15" s="3" t="s">
        <v>1377</v>
      </c>
      <c r="G15" s="3" t="s">
        <v>1378</v>
      </c>
      <c r="H15" s="3" t="s">
        <v>41</v>
      </c>
      <c r="I15" s="3" t="s">
        <v>42</v>
      </c>
      <c r="J15" s="3"/>
      <c r="K15" s="1" t="str">
        <f t="shared" si="3"/>
        <v>DFS 4_AX250_RENA</v>
      </c>
      <c r="L15" s="1"/>
      <c r="M15" s="1"/>
      <c r="N15" s="1"/>
      <c r="O15" s="81">
        <v>45425</v>
      </c>
      <c r="P15" s="81"/>
      <c r="Q15" s="1"/>
      <c r="R15" s="81"/>
      <c r="S15" s="81"/>
      <c r="T15" s="82"/>
    </row>
    <row r="16" spans="1:20">
      <c r="A16" s="84">
        <v>4513194473</v>
      </c>
      <c r="B16" s="61" t="s">
        <v>1379</v>
      </c>
      <c r="C16" s="3" t="s">
        <v>1380</v>
      </c>
      <c r="D16" s="61" t="str">
        <f>Table9[[#This Row],[PROJECT]]</f>
        <v>D91027-001</v>
      </c>
      <c r="E16" s="3" t="str">
        <f>"HMI_"&amp;Table9[[#This Row],[PROJECT]]</f>
        <v>HMI_D91027-001</v>
      </c>
      <c r="F16" s="3" t="s">
        <v>1258</v>
      </c>
      <c r="G16" s="3" t="s">
        <v>1259</v>
      </c>
      <c r="H16" s="3" t="s">
        <v>41</v>
      </c>
      <c r="I16" s="3" t="s">
        <v>42</v>
      </c>
      <c r="J16" s="3"/>
      <c r="K16" s="1" t="str">
        <f t="shared" si="3"/>
        <v>DFS 4_AX250_ENKI LDS04</v>
      </c>
      <c r="L16" s="1"/>
      <c r="M16" s="1"/>
      <c r="N16" s="1"/>
      <c r="O16" s="81">
        <v>45408</v>
      </c>
      <c r="P16" s="81"/>
      <c r="Q16" s="1"/>
      <c r="R16" s="81"/>
      <c r="S16" s="81"/>
      <c r="T16" s="82"/>
    </row>
    <row r="17" spans="1:20">
      <c r="A17" s="84"/>
      <c r="B17" s="61"/>
      <c r="C17" s="3"/>
      <c r="D17" s="61">
        <f>Table9[[#This Row],[PROJECT]]</f>
        <v>0</v>
      </c>
      <c r="E17" s="3" t="str">
        <f>"HMI_"&amp;Table9[[#This Row],[PROJECT]]</f>
        <v>HMI_</v>
      </c>
      <c r="F17" s="3"/>
      <c r="G17" s="3"/>
      <c r="H17" s="3"/>
      <c r="I17" s="3"/>
      <c r="J17" s="3"/>
      <c r="K17" s="1" t="str">
        <f t="shared" si="3"/>
        <v>DFS 4_AX250_</v>
      </c>
      <c r="L17" s="1"/>
      <c r="M17" s="1"/>
      <c r="N17" s="1"/>
      <c r="O17" s="81"/>
      <c r="P17" s="81"/>
      <c r="Q17" s="1"/>
      <c r="R17" s="81"/>
      <c r="S17" s="81"/>
      <c r="T17" s="82"/>
    </row>
    <row r="18" spans="1:20">
      <c r="A18" s="84"/>
      <c r="B18" s="61"/>
      <c r="C18" s="3"/>
      <c r="D18" s="61">
        <f>Table9[[#This Row],[PROJECT]]</f>
        <v>0</v>
      </c>
      <c r="E18" s="3" t="str">
        <f>"HMI_"&amp;Table9[[#This Row],[PROJECT]]</f>
        <v>HMI_</v>
      </c>
      <c r="F18" s="3"/>
      <c r="G18" s="3"/>
      <c r="H18" s="3"/>
      <c r="I18" s="3"/>
      <c r="J18" s="3"/>
      <c r="K18" s="1" t="str">
        <f t="shared" si="3"/>
        <v>DFS 4_AX250_</v>
      </c>
      <c r="L18" s="1"/>
      <c r="M18" s="1"/>
      <c r="N18" s="1"/>
      <c r="O18" s="81"/>
      <c r="P18" s="81"/>
      <c r="Q18" s="1"/>
      <c r="R18" s="81"/>
      <c r="S18" s="81"/>
      <c r="T18" s="82"/>
    </row>
    <row r="19" spans="1:20">
      <c r="A19" s="84"/>
      <c r="B19" s="61"/>
      <c r="C19" s="3"/>
      <c r="D19" s="61">
        <f>Table9[[#This Row],[PROJECT]]</f>
        <v>0</v>
      </c>
      <c r="E19" s="3" t="str">
        <f>"HMI_"&amp;Table9[[#This Row],[PROJECT]]</f>
        <v>HMI_</v>
      </c>
      <c r="F19" s="3"/>
      <c r="G19" s="3"/>
      <c r="H19" s="3"/>
      <c r="I19" s="3"/>
      <c r="J19" s="3"/>
      <c r="K19" s="1" t="str">
        <f t="shared" si="3"/>
        <v>DFS 4_AX250_</v>
      </c>
      <c r="L19" s="1"/>
      <c r="M19" s="1"/>
      <c r="N19" s="1"/>
      <c r="O19" s="81"/>
      <c r="P19" s="81"/>
      <c r="Q19" s="1"/>
      <c r="R19" s="81"/>
      <c r="S19" s="81"/>
      <c r="T19" s="82"/>
    </row>
    <row r="20" spans="1:20">
      <c r="A20" s="84"/>
      <c r="B20" s="61"/>
      <c r="C20" s="3"/>
      <c r="D20" s="61">
        <f>Table9[[#This Row],[PROJECT]]</f>
        <v>0</v>
      </c>
      <c r="E20" s="3" t="str">
        <f>"HMI_"&amp;Table9[[#This Row],[PROJECT]]</f>
        <v>HMI_</v>
      </c>
      <c r="F20" s="3"/>
      <c r="G20" s="3"/>
      <c r="H20" s="3"/>
      <c r="I20" s="3"/>
      <c r="J20" s="3"/>
      <c r="K20" s="1" t="str">
        <f t="shared" si="3"/>
        <v>DFS 4_AX250_</v>
      </c>
      <c r="L20" s="1"/>
      <c r="M20" s="1"/>
      <c r="N20" s="1"/>
      <c r="O20" s="81"/>
      <c r="P20" s="81"/>
      <c r="Q20" s="1"/>
      <c r="R20" s="81"/>
      <c r="S20" s="81"/>
      <c r="T20" s="82"/>
    </row>
    <row r="21" spans="1:20">
      <c r="A21" s="101"/>
      <c r="B21" s="95"/>
      <c r="C21" s="49"/>
      <c r="D21" s="95">
        <f>Table9[[#This Row],[PROJECT]]</f>
        <v>0</v>
      </c>
      <c r="E21" s="49" t="str">
        <f>"HMI_"&amp;Table9[[#This Row],[PROJECT]]</f>
        <v>HMI_</v>
      </c>
      <c r="F21" s="49"/>
      <c r="G21" s="49"/>
      <c r="H21" s="49"/>
      <c r="I21" s="49"/>
      <c r="J21" s="49"/>
      <c r="K21" s="1" t="str">
        <f>"DFS 4_AX250_"&amp;C21</f>
        <v>DFS 4_AX250_</v>
      </c>
      <c r="L21" s="1"/>
      <c r="M21" s="1"/>
      <c r="N21" s="1"/>
      <c r="O21" s="81"/>
      <c r="P21" s="81"/>
      <c r="Q21" s="1"/>
      <c r="R21" s="81"/>
      <c r="S21" s="81"/>
      <c r="T21" s="82"/>
    </row>
    <row r="22" spans="1:20">
      <c r="A22" s="2"/>
      <c r="B22" s="6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81"/>
      <c r="P22" s="81"/>
      <c r="Q22" s="1"/>
      <c r="R22" s="81"/>
      <c r="S22" s="81"/>
      <c r="T22" s="82"/>
    </row>
    <row r="23" spans="1:20">
      <c r="A23" s="2"/>
      <c r="B23" s="62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81"/>
      <c r="P23" s="81"/>
      <c r="Q23" s="1"/>
      <c r="R23" s="81"/>
      <c r="S23" s="81"/>
      <c r="T23" s="82"/>
    </row>
    <row r="24" spans="1:20">
      <c r="A24" s="2"/>
      <c r="B24" s="62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81"/>
      <c r="P24" s="81"/>
      <c r="Q24" s="1"/>
      <c r="R24" s="81"/>
      <c r="S24" s="81"/>
      <c r="T24" s="82"/>
    </row>
  </sheetData>
  <conditionalFormatting sqref="F25:G27 F29:G47">
    <cfRule type="duplicateValues" dxfId="244" priority="2"/>
  </conditionalFormatting>
  <conditionalFormatting sqref="F28:G28">
    <cfRule type="duplicateValues" dxfId="243" priority="1"/>
  </conditionalFormatting>
  <pageMargins left="0.7" right="0.7" top="0.75" bottom="0.75" header="0.3" footer="0.3"/>
  <legacy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P144"/>
  <sheetViews>
    <sheetView zoomScaleNormal="100" workbookViewId="0">
      <pane ySplit="1" topLeftCell="E30" activePane="bottomLeft" state="frozen"/>
      <selection pane="bottomLeft" activeCell="K32" sqref="K32"/>
      <selection activeCell="B1" sqref="B1"/>
    </sheetView>
  </sheetViews>
  <sheetFormatPr defaultColWidth="9.140625" defaultRowHeight="15" customHeight="1"/>
  <cols>
    <col min="1" max="1" width="12.85546875" style="2" hidden="1" customWidth="1"/>
    <col min="2" max="2" width="12.85546875" style="1" bestFit="1" customWidth="1"/>
    <col min="3" max="3" width="7" style="1" bestFit="1" customWidth="1"/>
    <col min="4" max="4" width="25.140625" style="1" hidden="1" customWidth="1"/>
    <col min="5" max="6" width="16.5703125" style="1" customWidth="1"/>
    <col min="7" max="7" width="16.5703125" style="1" bestFit="1" customWidth="1"/>
    <col min="8" max="9" width="11.7109375" style="1" customWidth="1"/>
    <col min="10" max="10" width="15.42578125" style="1" bestFit="1" customWidth="1"/>
    <col min="11" max="13" width="11.7109375" style="1" customWidth="1"/>
    <col min="14" max="14" width="18.85546875" style="1" bestFit="1" customWidth="1"/>
    <col min="15" max="15" width="11.7109375" style="1" bestFit="1" customWidth="1"/>
    <col min="16" max="16" width="12.85546875" style="1" bestFit="1" customWidth="1"/>
    <col min="17" max="17" width="17.7109375" style="1" hidden="1" customWidth="1"/>
    <col min="18" max="18" width="10.5703125" style="1" bestFit="1" customWidth="1"/>
    <col min="19" max="20" width="12.85546875" style="1" hidden="1" customWidth="1"/>
    <col min="21" max="21" width="9.28515625" style="1" bestFit="1" customWidth="1"/>
    <col min="22" max="41" width="9.140625" style="1" bestFit="1" customWidth="1"/>
    <col min="42" max="42" width="8.42578125" style="1" bestFit="1" customWidth="1"/>
    <col min="43" max="43" width="9.140625" style="1" bestFit="1" customWidth="1"/>
    <col min="44" max="16384" width="9.140625" style="1"/>
  </cols>
  <sheetData>
    <row r="1" spans="1:21">
      <c r="A1" s="13" t="s">
        <v>0</v>
      </c>
      <c r="B1" s="11" t="s">
        <v>1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1381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15</v>
      </c>
      <c r="T1" s="12" t="s">
        <v>16</v>
      </c>
      <c r="U1" s="12" t="s">
        <v>17</v>
      </c>
    </row>
    <row r="2" spans="1:21">
      <c r="A2" s="7">
        <v>3500593347</v>
      </c>
      <c r="B2" s="3" t="s">
        <v>1382</v>
      </c>
      <c r="C2" s="3" t="s">
        <v>1383</v>
      </c>
      <c r="D2" s="3" t="s">
        <v>169</v>
      </c>
      <c r="E2" s="3" t="s">
        <v>569</v>
      </c>
      <c r="F2" s="3" t="s">
        <v>1382</v>
      </c>
      <c r="G2" s="3" t="s">
        <v>1384</v>
      </c>
      <c r="H2" s="3" t="s">
        <v>1385</v>
      </c>
      <c r="I2" s="3" t="s">
        <v>41</v>
      </c>
      <c r="J2" s="3" t="s">
        <v>42</v>
      </c>
      <c r="L2" s="1" t="str">
        <f t="shared" ref="L2:L66" si="0">"DFS 1-AX250-"&amp;C2</f>
        <v>DFS 1-AX250-CLF3</v>
      </c>
      <c r="M2" s="1" t="s">
        <v>1386</v>
      </c>
      <c r="N2" s="1" t="s">
        <v>1387</v>
      </c>
      <c r="O2" s="1" t="s">
        <v>1387</v>
      </c>
      <c r="P2" s="36">
        <v>44242</v>
      </c>
      <c r="Q2" s="36"/>
      <c r="R2" s="1" t="s">
        <v>15</v>
      </c>
      <c r="S2" s="36">
        <v>43101</v>
      </c>
      <c r="T2" s="36"/>
    </row>
    <row r="3" spans="1:21">
      <c r="A3" s="7">
        <v>3500602114</v>
      </c>
      <c r="B3" s="3" t="s">
        <v>1388</v>
      </c>
      <c r="C3" s="3" t="s">
        <v>457</v>
      </c>
      <c r="D3" s="3" t="s">
        <v>85</v>
      </c>
      <c r="E3" s="3"/>
      <c r="F3" s="3" t="s">
        <v>1388</v>
      </c>
      <c r="G3" s="3" t="s">
        <v>1389</v>
      </c>
      <c r="H3" s="3" t="s">
        <v>1390</v>
      </c>
      <c r="I3" s="3" t="s">
        <v>41</v>
      </c>
      <c r="J3" s="3" t="s">
        <v>42</v>
      </c>
      <c r="L3" s="1" t="str">
        <f t="shared" si="0"/>
        <v>DFS 1-AX250-TBD</v>
      </c>
      <c r="M3" s="1" t="s">
        <v>1386</v>
      </c>
      <c r="N3" s="57" t="s">
        <v>1291</v>
      </c>
      <c r="O3" s="57" t="s">
        <v>1291</v>
      </c>
      <c r="P3" s="36">
        <v>44242</v>
      </c>
      <c r="Q3" s="36"/>
      <c r="R3" s="1" t="s">
        <v>15</v>
      </c>
      <c r="S3" s="36">
        <v>44274</v>
      </c>
      <c r="T3" s="36">
        <v>44284</v>
      </c>
      <c r="U3" s="1" t="s">
        <v>1391</v>
      </c>
    </row>
    <row r="4" spans="1:21">
      <c r="A4" s="7">
        <v>3500602114</v>
      </c>
      <c r="B4" s="3" t="s">
        <v>1392</v>
      </c>
      <c r="C4" s="3" t="s">
        <v>457</v>
      </c>
      <c r="D4" s="3" t="s">
        <v>85</v>
      </c>
      <c r="E4" s="3"/>
      <c r="F4" s="3" t="s">
        <v>1392</v>
      </c>
      <c r="G4" s="3" t="s">
        <v>1393</v>
      </c>
      <c r="H4" s="3" t="s">
        <v>1394</v>
      </c>
      <c r="I4" s="3" t="s">
        <v>41</v>
      </c>
      <c r="J4" s="3" t="s">
        <v>42</v>
      </c>
      <c r="L4" s="1" t="str">
        <f t="shared" si="0"/>
        <v>DFS 1-AX250-TBD</v>
      </c>
      <c r="M4" s="1" t="s">
        <v>1386</v>
      </c>
      <c r="N4" s="57" t="s">
        <v>1291</v>
      </c>
      <c r="O4" s="57" t="s">
        <v>1291</v>
      </c>
      <c r="P4" s="36">
        <v>44242</v>
      </c>
      <c r="Q4" s="36"/>
      <c r="R4" s="1" t="s">
        <v>15</v>
      </c>
      <c r="S4" s="36">
        <v>44281</v>
      </c>
      <c r="T4" s="36">
        <v>44288</v>
      </c>
      <c r="U4" s="1" t="s">
        <v>1395</v>
      </c>
    </row>
    <row r="5" spans="1:21">
      <c r="A5" s="7">
        <v>3500602114</v>
      </c>
      <c r="B5" s="3" t="s">
        <v>1396</v>
      </c>
      <c r="C5" s="3" t="s">
        <v>457</v>
      </c>
      <c r="D5" s="3" t="s">
        <v>85</v>
      </c>
      <c r="E5" s="3"/>
      <c r="F5" s="3" t="s">
        <v>1396</v>
      </c>
      <c r="G5" s="3" t="s">
        <v>1397</v>
      </c>
      <c r="H5" s="3" t="s">
        <v>1398</v>
      </c>
      <c r="I5" s="3" t="s">
        <v>41</v>
      </c>
      <c r="J5" s="3" t="s">
        <v>42</v>
      </c>
      <c r="L5" s="1" t="str">
        <f t="shared" si="0"/>
        <v>DFS 1-AX250-TBD</v>
      </c>
      <c r="M5" s="1" t="s">
        <v>1386</v>
      </c>
      <c r="N5" s="57" t="s">
        <v>1291</v>
      </c>
      <c r="O5" s="57" t="s">
        <v>1291</v>
      </c>
      <c r="P5" s="36">
        <v>44242</v>
      </c>
      <c r="Q5" s="36"/>
      <c r="R5" s="1" t="s">
        <v>15</v>
      </c>
      <c r="S5" s="36">
        <v>44334</v>
      </c>
      <c r="T5" s="36">
        <v>44294</v>
      </c>
      <c r="U5" s="1" t="s">
        <v>1399</v>
      </c>
    </row>
    <row r="6" spans="1:21">
      <c r="A6" s="7">
        <v>3500602114</v>
      </c>
      <c r="B6" s="3" t="s">
        <v>1400</v>
      </c>
      <c r="C6" s="3" t="s">
        <v>457</v>
      </c>
      <c r="D6" s="3" t="s">
        <v>85</v>
      </c>
      <c r="E6" s="3"/>
      <c r="F6" s="3" t="s">
        <v>1400</v>
      </c>
      <c r="G6" s="3" t="s">
        <v>1401</v>
      </c>
      <c r="H6" s="3" t="s">
        <v>1402</v>
      </c>
      <c r="I6" s="3" t="s">
        <v>41</v>
      </c>
      <c r="J6" s="3" t="s">
        <v>42</v>
      </c>
      <c r="L6" s="1" t="str">
        <f t="shared" si="0"/>
        <v>DFS 1-AX250-TBD</v>
      </c>
      <c r="M6" s="1" t="s">
        <v>1386</v>
      </c>
      <c r="N6" s="57" t="s">
        <v>1291</v>
      </c>
      <c r="O6" s="57" t="s">
        <v>1291</v>
      </c>
      <c r="P6" s="36">
        <v>44242</v>
      </c>
      <c r="Q6" s="36"/>
      <c r="R6" s="1" t="s">
        <v>15</v>
      </c>
      <c r="S6" s="36">
        <v>44334</v>
      </c>
      <c r="T6" s="36">
        <v>44341</v>
      </c>
      <c r="U6" s="1" t="s">
        <v>1395</v>
      </c>
    </row>
    <row r="7" spans="1:21">
      <c r="A7" s="7">
        <v>3500602114</v>
      </c>
      <c r="B7" s="3" t="s">
        <v>1403</v>
      </c>
      <c r="C7" s="3" t="s">
        <v>457</v>
      </c>
      <c r="D7" s="3" t="s">
        <v>85</v>
      </c>
      <c r="E7" s="3"/>
      <c r="F7" s="3" t="s">
        <v>1403</v>
      </c>
      <c r="G7" s="3" t="s">
        <v>1404</v>
      </c>
      <c r="H7" s="3" t="s">
        <v>1405</v>
      </c>
      <c r="I7" s="3" t="s">
        <v>41</v>
      </c>
      <c r="J7" s="3" t="s">
        <v>42</v>
      </c>
      <c r="L7" s="1" t="str">
        <f t="shared" si="0"/>
        <v>DFS 1-AX250-TBD</v>
      </c>
      <c r="M7" s="1" t="s">
        <v>1386</v>
      </c>
      <c r="N7" s="57" t="s">
        <v>1291</v>
      </c>
      <c r="O7" s="57" t="s">
        <v>1291</v>
      </c>
      <c r="P7" s="36">
        <v>44242</v>
      </c>
      <c r="Q7" s="36"/>
      <c r="R7" s="1" t="s">
        <v>15</v>
      </c>
      <c r="S7" s="36">
        <v>44341</v>
      </c>
      <c r="T7" s="36">
        <v>44341</v>
      </c>
      <c r="U7" s="1" t="s">
        <v>1395</v>
      </c>
    </row>
    <row r="8" spans="1:21">
      <c r="A8" s="7">
        <v>3500602114</v>
      </c>
      <c r="B8" s="3" t="s">
        <v>1406</v>
      </c>
      <c r="C8" s="3" t="s">
        <v>457</v>
      </c>
      <c r="D8" s="3" t="s">
        <v>85</v>
      </c>
      <c r="E8" s="3"/>
      <c r="F8" s="3" t="s">
        <v>1406</v>
      </c>
      <c r="G8" s="3" t="s">
        <v>1407</v>
      </c>
      <c r="H8" s="3" t="s">
        <v>1408</v>
      </c>
      <c r="I8" s="3" t="s">
        <v>41</v>
      </c>
      <c r="J8" s="3" t="s">
        <v>42</v>
      </c>
      <c r="L8" s="1" t="str">
        <f t="shared" si="0"/>
        <v>DFS 1-AX250-TBD</v>
      </c>
      <c r="M8" s="1" t="s">
        <v>1386</v>
      </c>
      <c r="N8" s="57" t="s">
        <v>1291</v>
      </c>
      <c r="O8" s="57" t="s">
        <v>1291</v>
      </c>
      <c r="P8" s="36">
        <v>44242</v>
      </c>
      <c r="Q8" s="36"/>
      <c r="R8" s="1" t="s">
        <v>15</v>
      </c>
      <c r="S8" s="36">
        <v>44341</v>
      </c>
      <c r="T8" s="36">
        <v>44341</v>
      </c>
      <c r="U8" s="1" t="s">
        <v>1395</v>
      </c>
    </row>
    <row r="9" spans="1:21">
      <c r="A9" s="7">
        <v>3500602114</v>
      </c>
      <c r="B9" s="3" t="s">
        <v>1409</v>
      </c>
      <c r="C9" s="3" t="s">
        <v>457</v>
      </c>
      <c r="D9" s="3" t="s">
        <v>85</v>
      </c>
      <c r="E9" s="3"/>
      <c r="F9" s="3" t="s">
        <v>1409</v>
      </c>
      <c r="G9" s="3" t="s">
        <v>1410</v>
      </c>
      <c r="H9" s="3" t="s">
        <v>1411</v>
      </c>
      <c r="I9" s="3" t="s">
        <v>41</v>
      </c>
      <c r="J9" s="3" t="s">
        <v>42</v>
      </c>
      <c r="L9" s="1" t="str">
        <f t="shared" si="0"/>
        <v>DFS 1-AX250-TBD</v>
      </c>
      <c r="M9" s="1" t="s">
        <v>1386</v>
      </c>
      <c r="N9" s="57" t="s">
        <v>1291</v>
      </c>
      <c r="O9" s="57" t="s">
        <v>1291</v>
      </c>
      <c r="P9" s="36">
        <v>44242</v>
      </c>
      <c r="Q9" s="36"/>
      <c r="R9" s="1" t="s">
        <v>15</v>
      </c>
      <c r="S9" s="36">
        <v>44334</v>
      </c>
      <c r="T9" s="36">
        <v>44341</v>
      </c>
      <c r="U9" s="1" t="s">
        <v>1395</v>
      </c>
    </row>
    <row r="10" spans="1:21">
      <c r="A10" s="7">
        <v>3500602114</v>
      </c>
      <c r="B10" s="3" t="s">
        <v>1412</v>
      </c>
      <c r="C10" s="3" t="s">
        <v>457</v>
      </c>
      <c r="D10" s="3" t="s">
        <v>85</v>
      </c>
      <c r="E10" s="3"/>
      <c r="F10" s="3" t="s">
        <v>1412</v>
      </c>
      <c r="G10" s="3" t="s">
        <v>1413</v>
      </c>
      <c r="H10" s="3" t="s">
        <v>1414</v>
      </c>
      <c r="I10" s="3" t="s">
        <v>41</v>
      </c>
      <c r="J10" s="3" t="s">
        <v>42</v>
      </c>
      <c r="L10" s="1" t="str">
        <f t="shared" si="0"/>
        <v>DFS 1-AX250-TBD</v>
      </c>
      <c r="M10" s="1" t="s">
        <v>1386</v>
      </c>
      <c r="N10" s="57" t="s">
        <v>1291</v>
      </c>
      <c r="O10" s="57" t="s">
        <v>1291</v>
      </c>
      <c r="P10" s="36">
        <v>44242</v>
      </c>
      <c r="Q10" s="36"/>
      <c r="R10" s="1" t="s">
        <v>15</v>
      </c>
      <c r="S10" s="36">
        <v>44335</v>
      </c>
      <c r="T10" s="36">
        <v>44341</v>
      </c>
      <c r="U10" s="1" t="s">
        <v>1395</v>
      </c>
    </row>
    <row r="11" spans="1:21">
      <c r="A11" s="7">
        <v>3500602114</v>
      </c>
      <c r="B11" s="3" t="s">
        <v>1415</v>
      </c>
      <c r="C11" s="3" t="s">
        <v>457</v>
      </c>
      <c r="D11" s="3" t="s">
        <v>85</v>
      </c>
      <c r="E11" s="3"/>
      <c r="F11" s="3" t="s">
        <v>1415</v>
      </c>
      <c r="G11" s="3" t="s">
        <v>1416</v>
      </c>
      <c r="H11" s="3" t="s">
        <v>1417</v>
      </c>
      <c r="I11" s="3" t="s">
        <v>41</v>
      </c>
      <c r="J11" s="3" t="s">
        <v>42</v>
      </c>
      <c r="L11" s="1" t="str">
        <f t="shared" si="0"/>
        <v>DFS 1-AX250-TBD</v>
      </c>
      <c r="M11" s="1" t="s">
        <v>1386</v>
      </c>
      <c r="N11" s="57" t="s">
        <v>1291</v>
      </c>
      <c r="O11" s="57" t="s">
        <v>1291</v>
      </c>
      <c r="P11" s="36">
        <v>44242</v>
      </c>
      <c r="Q11" s="36"/>
      <c r="R11" s="1" t="s">
        <v>15</v>
      </c>
      <c r="S11" s="36">
        <v>44335</v>
      </c>
      <c r="T11" s="36">
        <v>44341</v>
      </c>
      <c r="U11" s="1" t="s">
        <v>1395</v>
      </c>
    </row>
    <row r="12" spans="1:21">
      <c r="A12" s="7">
        <v>3500602114</v>
      </c>
      <c r="B12" s="3" t="s">
        <v>1418</v>
      </c>
      <c r="C12" s="3" t="s">
        <v>1419</v>
      </c>
      <c r="D12" s="3" t="s">
        <v>85</v>
      </c>
      <c r="E12" s="3" t="s">
        <v>1420</v>
      </c>
      <c r="F12" s="3" t="s">
        <v>1418</v>
      </c>
      <c r="G12" s="3" t="s">
        <v>1421</v>
      </c>
      <c r="H12" s="3" t="s">
        <v>1422</v>
      </c>
      <c r="I12" s="3" t="s">
        <v>41</v>
      </c>
      <c r="J12" s="3" t="s">
        <v>42</v>
      </c>
      <c r="L12" s="1" t="str">
        <f t="shared" si="0"/>
        <v>DFS 1-AX250-HE</v>
      </c>
      <c r="M12" s="1" t="s">
        <v>1386</v>
      </c>
      <c r="N12" s="57" t="s">
        <v>1291</v>
      </c>
      <c r="O12" s="57" t="s">
        <v>1291</v>
      </c>
      <c r="P12" s="36">
        <v>44242</v>
      </c>
      <c r="Q12" s="36"/>
      <c r="R12" s="1" t="s">
        <v>15</v>
      </c>
      <c r="S12" s="36">
        <v>44350</v>
      </c>
      <c r="T12" s="50">
        <v>44916</v>
      </c>
      <c r="U12" s="1" t="s">
        <v>1423</v>
      </c>
    </row>
    <row r="13" spans="1:21">
      <c r="A13" s="7">
        <v>3500602114</v>
      </c>
      <c r="B13" s="3" t="s">
        <v>1424</v>
      </c>
      <c r="C13" s="3" t="s">
        <v>457</v>
      </c>
      <c r="D13" s="3" t="s">
        <v>85</v>
      </c>
      <c r="E13" s="3"/>
      <c r="F13" s="3" t="s">
        <v>1424</v>
      </c>
      <c r="G13" s="3" t="s">
        <v>1425</v>
      </c>
      <c r="H13" s="3" t="s">
        <v>1426</v>
      </c>
      <c r="I13" s="3" t="s">
        <v>41</v>
      </c>
      <c r="J13" s="3" t="s">
        <v>42</v>
      </c>
      <c r="L13" s="1" t="str">
        <f t="shared" si="0"/>
        <v>DFS 1-AX250-TBD</v>
      </c>
      <c r="M13" s="1" t="s">
        <v>1386</v>
      </c>
      <c r="N13" s="1" t="s">
        <v>1387</v>
      </c>
      <c r="O13" s="1" t="s">
        <v>1387</v>
      </c>
      <c r="P13" s="36">
        <v>44242</v>
      </c>
      <c r="Q13" s="36"/>
      <c r="R13" s="1" t="s">
        <v>15</v>
      </c>
      <c r="S13" s="36">
        <v>44350</v>
      </c>
      <c r="T13" s="36">
        <v>44644</v>
      </c>
    </row>
    <row r="14" spans="1:21">
      <c r="A14" s="7">
        <v>4510464697</v>
      </c>
      <c r="B14" s="3" t="s">
        <v>1427</v>
      </c>
      <c r="C14" s="3" t="s">
        <v>457</v>
      </c>
      <c r="D14" s="3"/>
      <c r="E14" s="3"/>
      <c r="F14" s="15" t="s">
        <v>1427</v>
      </c>
      <c r="G14" s="3" t="s">
        <v>1428</v>
      </c>
      <c r="H14" s="3" t="s">
        <v>1429</v>
      </c>
      <c r="I14" s="3" t="s">
        <v>41</v>
      </c>
      <c r="J14" s="3" t="s">
        <v>42</v>
      </c>
      <c r="L14" s="1" t="str">
        <f t="shared" si="0"/>
        <v>DFS 1-AX250-TBD</v>
      </c>
      <c r="M14" s="1" t="s">
        <v>1386</v>
      </c>
      <c r="N14" s="1" t="s">
        <v>1430</v>
      </c>
      <c r="O14" s="1" t="s">
        <v>1430</v>
      </c>
      <c r="P14" s="36">
        <v>44544</v>
      </c>
      <c r="Q14" s="36"/>
      <c r="R14" s="1" t="s">
        <v>15</v>
      </c>
      <c r="S14" s="36">
        <v>44648</v>
      </c>
      <c r="T14" s="8">
        <v>44748</v>
      </c>
    </row>
    <row r="15" spans="1:21">
      <c r="A15" s="7">
        <v>4510464697</v>
      </c>
      <c r="B15" s="3" t="s">
        <v>1431</v>
      </c>
      <c r="C15" s="3" t="s">
        <v>457</v>
      </c>
      <c r="D15" s="3"/>
      <c r="E15" s="3"/>
      <c r="F15" s="15" t="s">
        <v>1431</v>
      </c>
      <c r="G15" s="3" t="s">
        <v>1432</v>
      </c>
      <c r="H15" s="3" t="s">
        <v>1433</v>
      </c>
      <c r="I15" s="3" t="s">
        <v>41</v>
      </c>
      <c r="J15" s="3" t="s">
        <v>42</v>
      </c>
      <c r="L15" s="1" t="str">
        <f t="shared" si="0"/>
        <v>DFS 1-AX250-TBD</v>
      </c>
      <c r="M15" s="1" t="s">
        <v>1386</v>
      </c>
      <c r="N15" s="1" t="s">
        <v>1430</v>
      </c>
      <c r="O15" s="1" t="s">
        <v>1430</v>
      </c>
      <c r="P15" s="36">
        <v>44544</v>
      </c>
      <c r="Q15" s="36"/>
      <c r="R15" s="1" t="s">
        <v>15</v>
      </c>
      <c r="S15" s="36">
        <v>44648</v>
      </c>
      <c r="T15" s="8">
        <v>44748</v>
      </c>
      <c r="U15" s="14"/>
    </row>
    <row r="16" spans="1:21">
      <c r="A16" s="7">
        <v>4510464697</v>
      </c>
      <c r="B16" s="3" t="s">
        <v>1434</v>
      </c>
      <c r="C16" s="3" t="s">
        <v>457</v>
      </c>
      <c r="D16" s="3"/>
      <c r="E16" s="3"/>
      <c r="F16" s="15" t="s">
        <v>1434</v>
      </c>
      <c r="G16" s="3" t="s">
        <v>1435</v>
      </c>
      <c r="H16" s="3" t="s">
        <v>1436</v>
      </c>
      <c r="I16" s="3" t="s">
        <v>41</v>
      </c>
      <c r="J16" s="3" t="s">
        <v>42</v>
      </c>
      <c r="L16" s="1" t="str">
        <f t="shared" si="0"/>
        <v>DFS 1-AX250-TBD</v>
      </c>
      <c r="M16" s="1" t="s">
        <v>1386</v>
      </c>
      <c r="N16" s="1" t="s">
        <v>1430</v>
      </c>
      <c r="O16" s="1" t="s">
        <v>1430</v>
      </c>
      <c r="P16" s="36">
        <v>44544</v>
      </c>
      <c r="Q16" s="36"/>
      <c r="R16" s="1" t="s">
        <v>15</v>
      </c>
      <c r="S16" s="36">
        <v>44648</v>
      </c>
      <c r="T16" s="8">
        <v>44748</v>
      </c>
    </row>
    <row r="17" spans="1:21">
      <c r="A17" s="7">
        <v>4510464697</v>
      </c>
      <c r="B17" s="3" t="s">
        <v>1437</v>
      </c>
      <c r="C17" s="3" t="s">
        <v>457</v>
      </c>
      <c r="D17" s="3"/>
      <c r="E17" s="3"/>
      <c r="F17" s="15" t="s">
        <v>1437</v>
      </c>
      <c r="G17" s="3" t="s">
        <v>1438</v>
      </c>
      <c r="H17" s="3" t="s">
        <v>1439</v>
      </c>
      <c r="I17" s="3" t="s">
        <v>41</v>
      </c>
      <c r="J17" s="3" t="s">
        <v>42</v>
      </c>
      <c r="L17" s="1" t="str">
        <f t="shared" si="0"/>
        <v>DFS 1-AX250-TBD</v>
      </c>
      <c r="M17" s="1" t="s">
        <v>1386</v>
      </c>
      <c r="N17" s="1" t="s">
        <v>1430</v>
      </c>
      <c r="O17" s="1" t="s">
        <v>1430</v>
      </c>
      <c r="P17" s="36">
        <v>44544</v>
      </c>
      <c r="Q17" s="36"/>
      <c r="R17" s="1" t="s">
        <v>15</v>
      </c>
      <c r="S17" s="36">
        <v>44648</v>
      </c>
      <c r="T17" s="8">
        <v>44748</v>
      </c>
    </row>
    <row r="18" spans="1:21">
      <c r="A18" s="7">
        <v>4510464697</v>
      </c>
      <c r="B18" s="3" t="s">
        <v>1440</v>
      </c>
      <c r="C18" s="3" t="s">
        <v>457</v>
      </c>
      <c r="D18" s="3"/>
      <c r="E18" s="3"/>
      <c r="F18" s="15" t="s">
        <v>1440</v>
      </c>
      <c r="G18" s="3" t="s">
        <v>1441</v>
      </c>
      <c r="H18" s="3" t="s">
        <v>1442</v>
      </c>
      <c r="I18" s="3" t="s">
        <v>41</v>
      </c>
      <c r="J18" s="3" t="s">
        <v>42</v>
      </c>
      <c r="L18" s="1" t="str">
        <f t="shared" si="0"/>
        <v>DFS 1-AX250-TBD</v>
      </c>
      <c r="M18" s="1" t="s">
        <v>1386</v>
      </c>
      <c r="N18" s="1" t="s">
        <v>1430</v>
      </c>
      <c r="O18" s="1" t="s">
        <v>1430</v>
      </c>
      <c r="P18" s="36">
        <v>44544</v>
      </c>
      <c r="Q18" s="36"/>
      <c r="R18" s="1" t="s">
        <v>15</v>
      </c>
      <c r="S18" s="36">
        <v>44648</v>
      </c>
      <c r="T18" s="8">
        <v>44748</v>
      </c>
    </row>
    <row r="19" spans="1:21">
      <c r="A19" s="7">
        <v>4510464697</v>
      </c>
      <c r="B19" s="3" t="s">
        <v>1443</v>
      </c>
      <c r="C19" s="3" t="s">
        <v>457</v>
      </c>
      <c r="D19" s="3"/>
      <c r="E19" s="3"/>
      <c r="F19" s="15" t="s">
        <v>1443</v>
      </c>
      <c r="G19" s="3" t="s">
        <v>1444</v>
      </c>
      <c r="H19" s="3" t="s">
        <v>1445</v>
      </c>
      <c r="I19" s="3" t="s">
        <v>41</v>
      </c>
      <c r="J19" s="3" t="s">
        <v>42</v>
      </c>
      <c r="L19" s="1" t="str">
        <f t="shared" si="0"/>
        <v>DFS 1-AX250-TBD</v>
      </c>
      <c r="M19" s="1" t="s">
        <v>1386</v>
      </c>
      <c r="N19" s="1" t="s">
        <v>1430</v>
      </c>
      <c r="O19" s="1" t="s">
        <v>1430</v>
      </c>
      <c r="P19" s="36">
        <v>44544</v>
      </c>
      <c r="Q19" s="36"/>
      <c r="R19" s="1" t="s">
        <v>15</v>
      </c>
      <c r="S19" s="36">
        <v>44648</v>
      </c>
      <c r="T19" s="8">
        <v>44748</v>
      </c>
      <c r="U19" s="10"/>
    </row>
    <row r="20" spans="1:21">
      <c r="A20" s="7">
        <v>4510464697</v>
      </c>
      <c r="B20" s="3" t="s">
        <v>1446</v>
      </c>
      <c r="C20" s="3" t="s">
        <v>457</v>
      </c>
      <c r="D20" s="3"/>
      <c r="E20" s="3"/>
      <c r="F20" s="15" t="s">
        <v>1446</v>
      </c>
      <c r="G20" s="3" t="s">
        <v>1447</v>
      </c>
      <c r="H20" s="3" t="s">
        <v>1448</v>
      </c>
      <c r="I20" s="3" t="s">
        <v>41</v>
      </c>
      <c r="J20" s="3" t="s">
        <v>42</v>
      </c>
      <c r="L20" s="1" t="str">
        <f t="shared" si="0"/>
        <v>DFS 1-AX250-TBD</v>
      </c>
      <c r="M20" s="1" t="s">
        <v>1386</v>
      </c>
      <c r="N20" s="1" t="s">
        <v>1430</v>
      </c>
      <c r="O20" s="1" t="s">
        <v>1430</v>
      </c>
      <c r="P20" s="36">
        <v>44544</v>
      </c>
      <c r="Q20" s="36"/>
      <c r="R20" s="1" t="s">
        <v>15</v>
      </c>
      <c r="S20" s="36">
        <v>44648</v>
      </c>
      <c r="T20" s="8">
        <v>44748</v>
      </c>
    </row>
    <row r="21" spans="1:21">
      <c r="A21" s="7">
        <v>4510464697</v>
      </c>
      <c r="B21" s="3" t="s">
        <v>1449</v>
      </c>
      <c r="C21" s="3" t="s">
        <v>457</v>
      </c>
      <c r="D21" s="3"/>
      <c r="E21" s="3"/>
      <c r="F21" s="15" t="s">
        <v>1449</v>
      </c>
      <c r="G21" s="3" t="s">
        <v>1450</v>
      </c>
      <c r="H21" s="3" t="s">
        <v>1451</v>
      </c>
      <c r="I21" s="3" t="s">
        <v>41</v>
      </c>
      <c r="J21" s="3" t="s">
        <v>42</v>
      </c>
      <c r="L21" s="1" t="str">
        <f t="shared" si="0"/>
        <v>DFS 1-AX250-TBD</v>
      </c>
      <c r="M21" s="1" t="s">
        <v>1386</v>
      </c>
      <c r="N21" s="1" t="s">
        <v>1430</v>
      </c>
      <c r="O21" s="1" t="s">
        <v>1430</v>
      </c>
      <c r="P21" s="36">
        <v>44544</v>
      </c>
      <c r="Q21" s="36"/>
      <c r="R21" s="1" t="s">
        <v>15</v>
      </c>
      <c r="S21" s="36">
        <v>44648</v>
      </c>
      <c r="T21" s="8">
        <v>44748</v>
      </c>
    </row>
    <row r="22" spans="1:21">
      <c r="A22" s="7">
        <v>4510464697</v>
      </c>
      <c r="B22" s="3" t="s">
        <v>1452</v>
      </c>
      <c r="C22" s="3" t="s">
        <v>457</v>
      </c>
      <c r="D22" s="3"/>
      <c r="E22" s="3"/>
      <c r="F22" s="15" t="s">
        <v>1452</v>
      </c>
      <c r="G22" s="3" t="s">
        <v>1453</v>
      </c>
      <c r="H22" s="3" t="s">
        <v>1454</v>
      </c>
      <c r="I22" s="3" t="s">
        <v>41</v>
      </c>
      <c r="J22" s="3" t="s">
        <v>42</v>
      </c>
      <c r="L22" s="1" t="str">
        <f t="shared" si="0"/>
        <v>DFS 1-AX250-TBD</v>
      </c>
      <c r="M22" s="1" t="s">
        <v>1386</v>
      </c>
      <c r="N22" s="1" t="s">
        <v>1430</v>
      </c>
      <c r="O22" s="1" t="s">
        <v>1430</v>
      </c>
      <c r="P22" s="36">
        <v>44544</v>
      </c>
      <c r="Q22" s="36"/>
      <c r="R22" s="1" t="s">
        <v>15</v>
      </c>
      <c r="S22" s="36">
        <v>44648</v>
      </c>
      <c r="T22" s="8">
        <v>44748</v>
      </c>
    </row>
    <row r="23" spans="1:21">
      <c r="A23" s="7">
        <v>4510464697</v>
      </c>
      <c r="B23" s="3" t="s">
        <v>1455</v>
      </c>
      <c r="C23" s="3" t="s">
        <v>457</v>
      </c>
      <c r="D23" s="3"/>
      <c r="E23" s="3"/>
      <c r="F23" s="15" t="s">
        <v>1455</v>
      </c>
      <c r="G23" s="3" t="s">
        <v>1456</v>
      </c>
      <c r="H23" s="3" t="s">
        <v>1457</v>
      </c>
      <c r="I23" s="3" t="s">
        <v>41</v>
      </c>
      <c r="J23" s="3" t="s">
        <v>42</v>
      </c>
      <c r="L23" s="1" t="str">
        <f t="shared" si="0"/>
        <v>DFS 1-AX250-TBD</v>
      </c>
      <c r="M23" s="1" t="s">
        <v>1386</v>
      </c>
      <c r="N23" s="1" t="s">
        <v>1430</v>
      </c>
      <c r="O23" s="1" t="s">
        <v>1430</v>
      </c>
      <c r="P23" s="36">
        <v>44544</v>
      </c>
      <c r="Q23" s="36"/>
      <c r="R23" s="1" t="s">
        <v>15</v>
      </c>
      <c r="S23" s="36">
        <v>44648</v>
      </c>
      <c r="T23" s="8">
        <v>44748</v>
      </c>
    </row>
    <row r="24" spans="1:21">
      <c r="A24" s="7">
        <v>4510464697</v>
      </c>
      <c r="B24" s="3" t="s">
        <v>1458</v>
      </c>
      <c r="C24" s="3" t="s">
        <v>457</v>
      </c>
      <c r="D24" s="3"/>
      <c r="E24" s="3"/>
      <c r="F24" s="15" t="s">
        <v>1458</v>
      </c>
      <c r="G24" s="3" t="s">
        <v>1459</v>
      </c>
      <c r="H24" s="3" t="s">
        <v>1460</v>
      </c>
      <c r="I24" s="3" t="s">
        <v>41</v>
      </c>
      <c r="J24" s="3" t="s">
        <v>42</v>
      </c>
      <c r="L24" s="1" t="str">
        <f t="shared" si="0"/>
        <v>DFS 1-AX250-TBD</v>
      </c>
      <c r="M24" s="1" t="s">
        <v>1386</v>
      </c>
      <c r="N24" s="57" t="s">
        <v>1291</v>
      </c>
      <c r="O24" s="57" t="s">
        <v>1291</v>
      </c>
      <c r="P24" s="36">
        <v>44544</v>
      </c>
      <c r="Q24" s="36"/>
      <c r="R24" s="1" t="s">
        <v>15</v>
      </c>
      <c r="S24" s="36">
        <v>44708</v>
      </c>
      <c r="T24" s="8">
        <v>44748</v>
      </c>
      <c r="U24" s="1" t="s">
        <v>1391</v>
      </c>
    </row>
    <row r="25" spans="1:21">
      <c r="A25" s="7">
        <v>4510464697</v>
      </c>
      <c r="B25" s="3" t="s">
        <v>1461</v>
      </c>
      <c r="C25" s="3" t="s">
        <v>457</v>
      </c>
      <c r="D25" s="3"/>
      <c r="E25" s="3"/>
      <c r="F25" s="15" t="s">
        <v>1461</v>
      </c>
      <c r="G25" s="3" t="s">
        <v>1462</v>
      </c>
      <c r="H25" s="3" t="s">
        <v>1463</v>
      </c>
      <c r="I25" s="3" t="s">
        <v>41</v>
      </c>
      <c r="J25" s="3" t="s">
        <v>42</v>
      </c>
      <c r="L25" s="1" t="str">
        <f t="shared" si="0"/>
        <v>DFS 1-AX250-TBD</v>
      </c>
      <c r="M25" s="1" t="s">
        <v>1386</v>
      </c>
      <c r="N25" s="57" t="s">
        <v>1291</v>
      </c>
      <c r="O25" s="57" t="s">
        <v>1291</v>
      </c>
      <c r="P25" s="36">
        <v>44544</v>
      </c>
      <c r="Q25" s="36"/>
      <c r="R25" s="1" t="s">
        <v>15</v>
      </c>
      <c r="S25" s="36">
        <v>44708</v>
      </c>
      <c r="T25" s="8">
        <v>44748</v>
      </c>
      <c r="U25" s="1" t="s">
        <v>1391</v>
      </c>
    </row>
    <row r="26" spans="1:21">
      <c r="A26" s="7">
        <v>4510464697</v>
      </c>
      <c r="B26" s="3" t="s">
        <v>1464</v>
      </c>
      <c r="C26" s="3" t="s">
        <v>1465</v>
      </c>
      <c r="D26" s="3"/>
      <c r="E26" s="3" t="s">
        <v>1420</v>
      </c>
      <c r="F26" s="15" t="s">
        <v>1464</v>
      </c>
      <c r="G26" s="3" t="s">
        <v>1466</v>
      </c>
      <c r="H26" s="3" t="s">
        <v>1467</v>
      </c>
      <c r="I26" s="3" t="s">
        <v>41</v>
      </c>
      <c r="J26" s="3" t="s">
        <v>42</v>
      </c>
      <c r="L26" s="1" t="str">
        <f t="shared" si="0"/>
        <v>DFS 1-AX250-BCL3/N2</v>
      </c>
      <c r="M26" s="1" t="s">
        <v>1386</v>
      </c>
      <c r="N26" s="57" t="s">
        <v>1291</v>
      </c>
      <c r="O26" s="57" t="s">
        <v>1291</v>
      </c>
      <c r="P26" s="36">
        <v>44544</v>
      </c>
      <c r="Q26" s="36"/>
      <c r="R26" s="1" t="s">
        <v>15</v>
      </c>
      <c r="S26" s="36">
        <v>44708</v>
      </c>
      <c r="T26" s="50">
        <v>44916</v>
      </c>
      <c r="U26" s="1" t="s">
        <v>1423</v>
      </c>
    </row>
    <row r="27" spans="1:21">
      <c r="A27" s="7">
        <v>4510464697</v>
      </c>
      <c r="B27" s="3" t="s">
        <v>1468</v>
      </c>
      <c r="C27" s="3" t="s">
        <v>1419</v>
      </c>
      <c r="D27" s="3"/>
      <c r="E27" s="3" t="s">
        <v>226</v>
      </c>
      <c r="F27" s="15" t="s">
        <v>1468</v>
      </c>
      <c r="G27" s="3" t="s">
        <v>1469</v>
      </c>
      <c r="H27" s="3" t="s">
        <v>1470</v>
      </c>
      <c r="I27" s="3" t="s">
        <v>41</v>
      </c>
      <c r="J27" s="3" t="s">
        <v>42</v>
      </c>
      <c r="K27" s="1" t="s">
        <v>1471</v>
      </c>
      <c r="L27" s="1" t="str">
        <f t="shared" si="0"/>
        <v>DFS 1-AX250-HE</v>
      </c>
      <c r="M27" s="1" t="s">
        <v>1386</v>
      </c>
      <c r="N27" s="1" t="s">
        <v>1430</v>
      </c>
      <c r="O27" s="1" t="s">
        <v>1430</v>
      </c>
      <c r="P27" s="36">
        <v>44544</v>
      </c>
      <c r="Q27" s="36"/>
      <c r="R27" s="1" t="s">
        <v>15</v>
      </c>
      <c r="S27" s="36">
        <v>44708</v>
      </c>
      <c r="T27" s="8">
        <v>44748</v>
      </c>
    </row>
    <row r="28" spans="1:21">
      <c r="A28" s="7">
        <v>4510464697</v>
      </c>
      <c r="B28" s="3" t="s">
        <v>1472</v>
      </c>
      <c r="C28" s="3" t="s">
        <v>457</v>
      </c>
      <c r="D28" s="3"/>
      <c r="E28" s="3"/>
      <c r="F28" s="15" t="s">
        <v>1472</v>
      </c>
      <c r="G28" s="3" t="s">
        <v>1473</v>
      </c>
      <c r="H28" s="3" t="s">
        <v>1474</v>
      </c>
      <c r="I28" s="3" t="s">
        <v>41</v>
      </c>
      <c r="J28" s="3" t="s">
        <v>42</v>
      </c>
      <c r="L28" s="1" t="str">
        <f t="shared" si="0"/>
        <v>DFS 1-AX250-TBD</v>
      </c>
      <c r="M28" s="1" t="s">
        <v>1386</v>
      </c>
      <c r="N28" s="57" t="s">
        <v>1291</v>
      </c>
      <c r="O28" s="57" t="s">
        <v>1291</v>
      </c>
      <c r="P28" s="36">
        <v>44544</v>
      </c>
      <c r="Q28" s="36"/>
      <c r="R28" s="1" t="s">
        <v>15</v>
      </c>
      <c r="S28" s="36">
        <v>44708</v>
      </c>
      <c r="T28" s="8">
        <v>44748</v>
      </c>
      <c r="U28" s="1" t="s">
        <v>1475</v>
      </c>
    </row>
    <row r="29" spans="1:21">
      <c r="A29" s="7">
        <v>4510464697</v>
      </c>
      <c r="B29" s="3" t="s">
        <v>1476</v>
      </c>
      <c r="C29" s="3" t="s">
        <v>1419</v>
      </c>
      <c r="D29" s="3"/>
      <c r="E29" s="3" t="s">
        <v>1420</v>
      </c>
      <c r="F29" s="15" t="s">
        <v>1476</v>
      </c>
      <c r="G29" s="15" t="s">
        <v>1477</v>
      </c>
      <c r="H29" s="15" t="s">
        <v>1478</v>
      </c>
      <c r="I29" s="3" t="s">
        <v>41</v>
      </c>
      <c r="J29" s="3" t="s">
        <v>42</v>
      </c>
      <c r="L29" s="1" t="str">
        <f t="shared" si="0"/>
        <v>DFS 1-AX250-HE</v>
      </c>
      <c r="M29" s="1" t="s">
        <v>1386</v>
      </c>
      <c r="N29" s="57" t="s">
        <v>1291</v>
      </c>
      <c r="O29" s="57" t="s">
        <v>1291</v>
      </c>
      <c r="P29" s="36">
        <v>44544</v>
      </c>
      <c r="Q29" s="36"/>
      <c r="R29" s="1" t="s">
        <v>15</v>
      </c>
      <c r="S29" s="36">
        <v>44708</v>
      </c>
      <c r="T29" s="50">
        <v>44916</v>
      </c>
      <c r="U29" s="1" t="s">
        <v>1423</v>
      </c>
    </row>
    <row r="30" spans="1:21">
      <c r="A30" s="7">
        <v>4510464697</v>
      </c>
      <c r="B30" s="3" t="s">
        <v>1479</v>
      </c>
      <c r="C30" s="3" t="s">
        <v>457</v>
      </c>
      <c r="D30" s="3"/>
      <c r="E30" s="3"/>
      <c r="F30" s="15" t="s">
        <v>1479</v>
      </c>
      <c r="G30" s="3" t="s">
        <v>1480</v>
      </c>
      <c r="H30" s="3" t="s">
        <v>1481</v>
      </c>
      <c r="I30" s="3" t="s">
        <v>41</v>
      </c>
      <c r="J30" s="3" t="s">
        <v>42</v>
      </c>
      <c r="L30" s="1" t="str">
        <f t="shared" si="0"/>
        <v>DFS 1-AX250-TBD</v>
      </c>
      <c r="M30" s="1" t="s">
        <v>1386</v>
      </c>
      <c r="N30" s="57" t="s">
        <v>1291</v>
      </c>
      <c r="O30" s="57" t="s">
        <v>1291</v>
      </c>
      <c r="P30" s="36">
        <v>44544</v>
      </c>
      <c r="Q30" s="37"/>
      <c r="R30" s="1" t="s">
        <v>15</v>
      </c>
      <c r="S30" s="36">
        <v>44708</v>
      </c>
      <c r="T30" s="8">
        <v>44748</v>
      </c>
      <c r="U30" s="1" t="s">
        <v>1391</v>
      </c>
    </row>
    <row r="31" spans="1:21">
      <c r="A31" s="7">
        <v>4510464697</v>
      </c>
      <c r="B31" s="3" t="s">
        <v>1482</v>
      </c>
      <c r="C31" s="3" t="s">
        <v>457</v>
      </c>
      <c r="D31" s="3"/>
      <c r="E31" s="3"/>
      <c r="F31" s="15" t="s">
        <v>1482</v>
      </c>
      <c r="G31" s="3" t="s">
        <v>1483</v>
      </c>
      <c r="H31" s="3" t="s">
        <v>1484</v>
      </c>
      <c r="I31" s="3" t="s">
        <v>41</v>
      </c>
      <c r="J31" s="3" t="s">
        <v>42</v>
      </c>
      <c r="K31" s="1" t="s">
        <v>1485</v>
      </c>
      <c r="L31" s="1" t="str">
        <f t="shared" si="0"/>
        <v>DFS 1-AX250-TBD</v>
      </c>
      <c r="M31" s="1" t="s">
        <v>1386</v>
      </c>
      <c r="N31" s="57" t="s">
        <v>1291</v>
      </c>
      <c r="O31" s="57" t="s">
        <v>1291</v>
      </c>
      <c r="P31" s="36">
        <v>44544</v>
      </c>
      <c r="Q31" s="38"/>
      <c r="R31" s="1" t="s">
        <v>15</v>
      </c>
      <c r="S31" s="36">
        <v>44708</v>
      </c>
      <c r="T31" s="8">
        <v>44748</v>
      </c>
      <c r="U31" s="1" t="s">
        <v>1391</v>
      </c>
    </row>
    <row r="32" spans="1:21">
      <c r="A32" s="7">
        <v>4510464697</v>
      </c>
      <c r="B32" s="3" t="s">
        <v>1486</v>
      </c>
      <c r="C32" s="3" t="s">
        <v>457</v>
      </c>
      <c r="D32" s="3"/>
      <c r="E32" s="3"/>
      <c r="F32" s="15" t="s">
        <v>1486</v>
      </c>
      <c r="G32" s="3" t="s">
        <v>1487</v>
      </c>
      <c r="H32" s="3" t="s">
        <v>1488</v>
      </c>
      <c r="I32" s="3" t="s">
        <v>41</v>
      </c>
      <c r="J32" s="3" t="s">
        <v>42</v>
      </c>
      <c r="L32" s="1" t="str">
        <f t="shared" si="0"/>
        <v>DFS 1-AX250-TBD</v>
      </c>
      <c r="M32" s="1" t="s">
        <v>1386</v>
      </c>
      <c r="N32" s="57" t="s">
        <v>1291</v>
      </c>
      <c r="O32" s="57" t="s">
        <v>1291</v>
      </c>
      <c r="P32" s="36">
        <v>44544</v>
      </c>
      <c r="Q32" s="37"/>
      <c r="R32" s="1" t="s">
        <v>15</v>
      </c>
      <c r="S32" s="36">
        <v>44708</v>
      </c>
      <c r="T32" s="8">
        <v>44748</v>
      </c>
      <c r="U32" s="1" t="s">
        <v>1489</v>
      </c>
    </row>
    <row r="33" spans="1:21">
      <c r="A33" s="7">
        <v>4510464697</v>
      </c>
      <c r="B33" s="3" t="s">
        <v>1490</v>
      </c>
      <c r="C33" s="3" t="s">
        <v>457</v>
      </c>
      <c r="D33" s="3"/>
      <c r="E33" s="3"/>
      <c r="F33" s="15" t="s">
        <v>1490</v>
      </c>
      <c r="G33" s="3" t="s">
        <v>1491</v>
      </c>
      <c r="H33" s="3" t="s">
        <v>1492</v>
      </c>
      <c r="I33" s="3" t="s">
        <v>41</v>
      </c>
      <c r="J33" s="3" t="s">
        <v>42</v>
      </c>
      <c r="L33" s="1" t="str">
        <f t="shared" si="0"/>
        <v>DFS 1-AX250-TBD</v>
      </c>
      <c r="M33" s="1" t="s">
        <v>1386</v>
      </c>
      <c r="N33" s="57" t="s">
        <v>1291</v>
      </c>
      <c r="O33" s="57" t="s">
        <v>1291</v>
      </c>
      <c r="P33" s="36">
        <v>44544</v>
      </c>
      <c r="Q33" s="37"/>
      <c r="R33" s="1" t="s">
        <v>15</v>
      </c>
      <c r="S33" s="36">
        <v>44708</v>
      </c>
      <c r="T33" s="8">
        <v>44748</v>
      </c>
      <c r="U33" s="1" t="s">
        <v>1475</v>
      </c>
    </row>
    <row r="34" spans="1:21">
      <c r="A34" s="7">
        <v>4510464697</v>
      </c>
      <c r="B34" s="3" t="s">
        <v>1493</v>
      </c>
      <c r="C34" s="3" t="s">
        <v>457</v>
      </c>
      <c r="D34" s="3"/>
      <c r="E34" s="3"/>
      <c r="F34" s="15" t="s">
        <v>1493</v>
      </c>
      <c r="G34" s="3" t="s">
        <v>1494</v>
      </c>
      <c r="H34" s="3" t="s">
        <v>1495</v>
      </c>
      <c r="I34" s="3" t="s">
        <v>41</v>
      </c>
      <c r="J34" s="3" t="s">
        <v>42</v>
      </c>
      <c r="L34" s="1" t="str">
        <f t="shared" si="0"/>
        <v>DFS 1-AX250-TBD</v>
      </c>
      <c r="M34" s="1" t="s">
        <v>1386</v>
      </c>
      <c r="N34" s="1" t="s">
        <v>1302</v>
      </c>
      <c r="O34" s="1" t="s">
        <v>1302</v>
      </c>
      <c r="P34" s="36">
        <v>44767</v>
      </c>
      <c r="Q34" s="37"/>
      <c r="R34" s="1" t="s">
        <v>15</v>
      </c>
      <c r="S34" s="37">
        <v>44761</v>
      </c>
      <c r="T34" s="8">
        <v>44748</v>
      </c>
    </row>
    <row r="35" spans="1:21">
      <c r="A35" s="7">
        <v>4510464697</v>
      </c>
      <c r="B35" s="3" t="s">
        <v>1496</v>
      </c>
      <c r="C35" s="3" t="s">
        <v>457</v>
      </c>
      <c r="D35" s="3"/>
      <c r="E35" s="3"/>
      <c r="F35" s="15" t="s">
        <v>1496</v>
      </c>
      <c r="G35" s="3" t="s">
        <v>1497</v>
      </c>
      <c r="H35" s="3" t="s">
        <v>1498</v>
      </c>
      <c r="I35" s="3" t="s">
        <v>41</v>
      </c>
      <c r="J35" s="3" t="s">
        <v>42</v>
      </c>
      <c r="L35" s="1" t="str">
        <f>"DFS 1-AX250-"&amp;C35</f>
        <v>DFS 1-AX250-TBD</v>
      </c>
      <c r="M35" s="1" t="s">
        <v>1386</v>
      </c>
      <c r="N35" s="1" t="s">
        <v>1302</v>
      </c>
      <c r="O35" s="1" t="s">
        <v>1302</v>
      </c>
      <c r="P35" s="36">
        <v>44767</v>
      </c>
      <c r="Q35" s="37"/>
      <c r="R35" s="1" t="s">
        <v>15</v>
      </c>
      <c r="S35" s="37">
        <v>44761</v>
      </c>
      <c r="T35" s="8">
        <v>44748</v>
      </c>
    </row>
    <row r="36" spans="1:21">
      <c r="A36" s="7">
        <v>4510464697</v>
      </c>
      <c r="B36" s="3" t="s">
        <v>1499</v>
      </c>
      <c r="C36" s="3" t="s">
        <v>457</v>
      </c>
      <c r="D36" s="3"/>
      <c r="E36" s="3"/>
      <c r="F36" s="15" t="s">
        <v>1499</v>
      </c>
      <c r="G36" s="3" t="s">
        <v>1500</v>
      </c>
      <c r="H36" s="3" t="s">
        <v>1501</v>
      </c>
      <c r="I36" s="3" t="s">
        <v>41</v>
      </c>
      <c r="J36" s="3" t="s">
        <v>42</v>
      </c>
      <c r="L36" s="1" t="str">
        <f t="shared" si="0"/>
        <v>DFS 1-AX250-TBD</v>
      </c>
      <c r="M36" s="1" t="s">
        <v>1386</v>
      </c>
      <c r="N36" s="1" t="s">
        <v>1302</v>
      </c>
      <c r="O36" s="1" t="s">
        <v>1302</v>
      </c>
      <c r="P36" s="36">
        <v>44767</v>
      </c>
      <c r="Q36" s="37"/>
      <c r="R36" s="1" t="s">
        <v>15</v>
      </c>
      <c r="S36" s="37">
        <v>44761</v>
      </c>
      <c r="T36" s="8">
        <v>44748</v>
      </c>
    </row>
    <row r="37" spans="1:21">
      <c r="A37" s="7">
        <v>4510464697</v>
      </c>
      <c r="B37" s="3" t="s">
        <v>1502</v>
      </c>
      <c r="C37" s="3" t="s">
        <v>457</v>
      </c>
      <c r="D37" s="3"/>
      <c r="E37" s="3"/>
      <c r="F37" s="15" t="s">
        <v>1502</v>
      </c>
      <c r="G37" s="3" t="s">
        <v>1503</v>
      </c>
      <c r="H37" s="3" t="s">
        <v>1504</v>
      </c>
      <c r="I37" s="3" t="s">
        <v>41</v>
      </c>
      <c r="J37" s="3" t="s">
        <v>42</v>
      </c>
      <c r="L37" s="1" t="str">
        <f t="shared" si="0"/>
        <v>DFS 1-AX250-TBD</v>
      </c>
      <c r="M37" s="1" t="s">
        <v>1386</v>
      </c>
      <c r="N37" s="1" t="s">
        <v>1302</v>
      </c>
      <c r="O37" s="1" t="s">
        <v>1302</v>
      </c>
      <c r="P37" s="36">
        <v>44767</v>
      </c>
      <c r="Q37" s="37"/>
      <c r="R37" s="1" t="s">
        <v>15</v>
      </c>
      <c r="S37" s="37">
        <v>44761</v>
      </c>
      <c r="T37" s="8">
        <v>44748</v>
      </c>
      <c r="U37" s="10"/>
    </row>
    <row r="38" spans="1:21">
      <c r="A38" s="7">
        <v>4510464697</v>
      </c>
      <c r="B38" s="3" t="s">
        <v>1505</v>
      </c>
      <c r="C38" s="3" t="s">
        <v>457</v>
      </c>
      <c r="D38" s="3"/>
      <c r="E38" s="3"/>
      <c r="F38" s="15" t="s">
        <v>1505</v>
      </c>
      <c r="G38" s="3" t="s">
        <v>1506</v>
      </c>
      <c r="H38" s="3" t="s">
        <v>1507</v>
      </c>
      <c r="I38" s="3" t="s">
        <v>41</v>
      </c>
      <c r="J38" s="3" t="s">
        <v>42</v>
      </c>
      <c r="L38" s="1" t="str">
        <f t="shared" si="0"/>
        <v>DFS 1-AX250-TBD</v>
      </c>
      <c r="M38" s="1" t="s">
        <v>1386</v>
      </c>
      <c r="N38" s="1" t="s">
        <v>1302</v>
      </c>
      <c r="O38" s="1" t="s">
        <v>1302</v>
      </c>
      <c r="P38" s="36">
        <v>44767</v>
      </c>
      <c r="Q38" s="37"/>
      <c r="R38" s="1" t="s">
        <v>15</v>
      </c>
      <c r="S38" s="37">
        <v>44761</v>
      </c>
      <c r="T38" s="8">
        <v>44748</v>
      </c>
    </row>
    <row r="39" spans="1:21">
      <c r="A39" s="7">
        <v>4510464697</v>
      </c>
      <c r="B39" s="3" t="s">
        <v>1508</v>
      </c>
      <c r="C39" s="3" t="s">
        <v>457</v>
      </c>
      <c r="D39" s="3"/>
      <c r="E39" s="3"/>
      <c r="F39" s="15" t="s">
        <v>1508</v>
      </c>
      <c r="G39" s="3" t="s">
        <v>1509</v>
      </c>
      <c r="H39" s="3" t="s">
        <v>1510</v>
      </c>
      <c r="I39" s="3" t="s">
        <v>41</v>
      </c>
      <c r="J39" s="3" t="s">
        <v>42</v>
      </c>
      <c r="L39" s="1" t="str">
        <f t="shared" si="0"/>
        <v>DFS 1-AX250-TBD</v>
      </c>
      <c r="M39" s="1" t="s">
        <v>1386</v>
      </c>
      <c r="N39" s="1" t="s">
        <v>1302</v>
      </c>
      <c r="O39" s="1" t="s">
        <v>1302</v>
      </c>
      <c r="P39" s="36">
        <v>44767</v>
      </c>
      <c r="Q39" s="37"/>
      <c r="R39" s="1" t="s">
        <v>15</v>
      </c>
      <c r="S39" s="37">
        <v>44761</v>
      </c>
      <c r="T39" s="8">
        <v>44748</v>
      </c>
    </row>
    <row r="40" spans="1:21">
      <c r="A40" s="7">
        <v>4510464697</v>
      </c>
      <c r="B40" s="3" t="s">
        <v>1511</v>
      </c>
      <c r="C40" s="3" t="s">
        <v>457</v>
      </c>
      <c r="D40" s="3"/>
      <c r="E40" s="3"/>
      <c r="F40" s="15" t="s">
        <v>1511</v>
      </c>
      <c r="G40" s="3" t="s">
        <v>1512</v>
      </c>
      <c r="H40" s="3" t="s">
        <v>1513</v>
      </c>
      <c r="I40" s="3" t="s">
        <v>41</v>
      </c>
      <c r="J40" s="3" t="s">
        <v>42</v>
      </c>
      <c r="L40" s="1" t="str">
        <f t="shared" si="0"/>
        <v>DFS 1-AX250-TBD</v>
      </c>
      <c r="M40" s="1" t="s">
        <v>1386</v>
      </c>
      <c r="N40" s="1" t="s">
        <v>1302</v>
      </c>
      <c r="O40" s="1" t="s">
        <v>1302</v>
      </c>
      <c r="P40" s="36">
        <v>44767</v>
      </c>
      <c r="Q40" s="37"/>
      <c r="R40" s="1" t="s">
        <v>15</v>
      </c>
      <c r="S40" s="37">
        <v>44761</v>
      </c>
      <c r="T40" s="8">
        <v>44748</v>
      </c>
    </row>
    <row r="41" spans="1:21">
      <c r="A41" s="7">
        <v>4510464697</v>
      </c>
      <c r="B41" s="3" t="s">
        <v>1514</v>
      </c>
      <c r="C41" s="3" t="s">
        <v>457</v>
      </c>
      <c r="D41" s="3"/>
      <c r="E41" s="3"/>
      <c r="F41" s="15" t="s">
        <v>1514</v>
      </c>
      <c r="G41" s="3" t="s">
        <v>1515</v>
      </c>
      <c r="H41" s="3" t="s">
        <v>1516</v>
      </c>
      <c r="I41" s="3" t="s">
        <v>41</v>
      </c>
      <c r="J41" s="3" t="s">
        <v>42</v>
      </c>
      <c r="L41" s="1" t="str">
        <f t="shared" si="0"/>
        <v>DFS 1-AX250-TBD</v>
      </c>
      <c r="M41" s="1" t="s">
        <v>1386</v>
      </c>
      <c r="N41" s="1" t="s">
        <v>1302</v>
      </c>
      <c r="O41" s="1" t="s">
        <v>1302</v>
      </c>
      <c r="P41" s="36">
        <v>44767</v>
      </c>
      <c r="Q41" s="37"/>
      <c r="R41" s="1" t="s">
        <v>15</v>
      </c>
      <c r="S41" s="37">
        <v>44761</v>
      </c>
      <c r="T41" s="8">
        <v>44748</v>
      </c>
    </row>
    <row r="42" spans="1:21">
      <c r="A42" s="7">
        <v>4510464697</v>
      </c>
      <c r="B42" s="3" t="s">
        <v>1517</v>
      </c>
      <c r="C42" s="3" t="s">
        <v>457</v>
      </c>
      <c r="D42" s="3"/>
      <c r="E42" s="3"/>
      <c r="F42" s="15" t="s">
        <v>1517</v>
      </c>
      <c r="G42" s="3" t="s">
        <v>1518</v>
      </c>
      <c r="H42" s="3" t="s">
        <v>1519</v>
      </c>
      <c r="I42" s="3" t="s">
        <v>41</v>
      </c>
      <c r="J42" s="3" t="s">
        <v>42</v>
      </c>
      <c r="L42" s="1" t="str">
        <f t="shared" si="0"/>
        <v>DFS 1-AX250-TBD</v>
      </c>
      <c r="M42" s="1" t="s">
        <v>1386</v>
      </c>
      <c r="N42" s="1" t="s">
        <v>1302</v>
      </c>
      <c r="O42" s="1" t="s">
        <v>1302</v>
      </c>
      <c r="P42" s="36">
        <v>44767</v>
      </c>
      <c r="Q42" s="37"/>
      <c r="R42" s="1" t="s">
        <v>15</v>
      </c>
      <c r="S42" s="37">
        <v>44761</v>
      </c>
      <c r="T42" s="8">
        <v>44748</v>
      </c>
    </row>
    <row r="43" spans="1:21">
      <c r="A43" s="7">
        <v>4510464697</v>
      </c>
      <c r="B43" s="3" t="s">
        <v>1520</v>
      </c>
      <c r="C43" s="3" t="s">
        <v>457</v>
      </c>
      <c r="D43" s="3"/>
      <c r="E43" s="3"/>
      <c r="F43" s="15" t="s">
        <v>1520</v>
      </c>
      <c r="G43" s="3" t="s">
        <v>1521</v>
      </c>
      <c r="H43" s="3" t="s">
        <v>1522</v>
      </c>
      <c r="I43" s="3" t="s">
        <v>41</v>
      </c>
      <c r="J43" s="3" t="s">
        <v>42</v>
      </c>
      <c r="L43" s="1" t="str">
        <f t="shared" si="0"/>
        <v>DFS 1-AX250-TBD</v>
      </c>
      <c r="M43" s="1" t="s">
        <v>1386</v>
      </c>
      <c r="N43" s="1" t="s">
        <v>1302</v>
      </c>
      <c r="O43" s="1" t="s">
        <v>1302</v>
      </c>
      <c r="P43" s="36">
        <v>44767</v>
      </c>
      <c r="Q43" s="37"/>
      <c r="R43" s="1" t="s">
        <v>15</v>
      </c>
      <c r="S43" s="37">
        <v>44761</v>
      </c>
      <c r="T43" s="8">
        <v>44748</v>
      </c>
    </row>
    <row r="44" spans="1:21">
      <c r="A44" s="7">
        <v>4510464697</v>
      </c>
      <c r="B44" s="3" t="s">
        <v>1523</v>
      </c>
      <c r="C44" s="3" t="s">
        <v>457</v>
      </c>
      <c r="D44" s="3"/>
      <c r="E44" s="3"/>
      <c r="F44" s="15" t="s">
        <v>1523</v>
      </c>
      <c r="G44" s="3" t="s">
        <v>1524</v>
      </c>
      <c r="H44" s="3" t="s">
        <v>1525</v>
      </c>
      <c r="I44" s="3" t="s">
        <v>41</v>
      </c>
      <c r="J44" s="3" t="s">
        <v>42</v>
      </c>
      <c r="L44" s="1" t="str">
        <f t="shared" si="0"/>
        <v>DFS 1-AX250-TBD</v>
      </c>
      <c r="M44" s="1" t="s">
        <v>1386</v>
      </c>
      <c r="N44" s="1" t="s">
        <v>1302</v>
      </c>
      <c r="O44" s="1" t="s">
        <v>1302</v>
      </c>
      <c r="P44" s="36">
        <v>44767</v>
      </c>
      <c r="Q44" s="37"/>
      <c r="R44" s="1" t="s">
        <v>15</v>
      </c>
      <c r="S44" s="37">
        <v>44761</v>
      </c>
      <c r="T44" s="8">
        <v>44748</v>
      </c>
    </row>
    <row r="45" spans="1:21">
      <c r="A45" s="7">
        <v>4510464697</v>
      </c>
      <c r="B45" s="3" t="s">
        <v>1526</v>
      </c>
      <c r="C45" s="3" t="s">
        <v>457</v>
      </c>
      <c r="D45" s="3"/>
      <c r="E45" s="3"/>
      <c r="F45" s="15" t="s">
        <v>1526</v>
      </c>
      <c r="G45" s="3" t="s">
        <v>1527</v>
      </c>
      <c r="H45" s="3" t="s">
        <v>1528</v>
      </c>
      <c r="I45" s="3" t="s">
        <v>41</v>
      </c>
      <c r="J45" s="3" t="s">
        <v>42</v>
      </c>
      <c r="L45" s="1" t="str">
        <f t="shared" si="0"/>
        <v>DFS 1-AX250-TBD</v>
      </c>
      <c r="M45" s="1" t="s">
        <v>1386</v>
      </c>
      <c r="N45" s="1" t="s">
        <v>1302</v>
      </c>
      <c r="O45" s="1" t="s">
        <v>1302</v>
      </c>
      <c r="P45" s="36">
        <v>44788</v>
      </c>
      <c r="Q45" s="37"/>
      <c r="R45" s="1" t="s">
        <v>15</v>
      </c>
      <c r="S45" s="37">
        <v>44799</v>
      </c>
      <c r="T45" s="8">
        <v>44748</v>
      </c>
    </row>
    <row r="46" spans="1:21">
      <c r="A46" s="7">
        <v>4510464697</v>
      </c>
      <c r="B46" s="3" t="s">
        <v>1529</v>
      </c>
      <c r="C46" s="3" t="s">
        <v>457</v>
      </c>
      <c r="D46" s="3"/>
      <c r="E46" s="3"/>
      <c r="F46" s="15" t="s">
        <v>1529</v>
      </c>
      <c r="G46" s="3" t="s">
        <v>1530</v>
      </c>
      <c r="H46" s="3" t="s">
        <v>1531</v>
      </c>
      <c r="I46" s="3" t="s">
        <v>41</v>
      </c>
      <c r="J46" s="3" t="s">
        <v>42</v>
      </c>
      <c r="L46" s="1" t="str">
        <f t="shared" si="0"/>
        <v>DFS 1-AX250-TBD</v>
      </c>
      <c r="M46" s="1" t="s">
        <v>1386</v>
      </c>
      <c r="N46" s="1" t="s">
        <v>1302</v>
      </c>
      <c r="O46" s="1" t="s">
        <v>1302</v>
      </c>
      <c r="P46" s="36">
        <v>44788</v>
      </c>
      <c r="Q46" s="37"/>
      <c r="R46" s="1" t="s">
        <v>15</v>
      </c>
      <c r="S46" s="37">
        <v>44799</v>
      </c>
      <c r="T46" s="8">
        <v>44748</v>
      </c>
    </row>
    <row r="47" spans="1:21">
      <c r="A47" s="7">
        <v>4510464697</v>
      </c>
      <c r="B47" s="3" t="s">
        <v>1532</v>
      </c>
      <c r="C47" s="3" t="s">
        <v>457</v>
      </c>
      <c r="D47" s="3"/>
      <c r="E47" s="3"/>
      <c r="F47" s="15" t="s">
        <v>1532</v>
      </c>
      <c r="G47" s="3" t="s">
        <v>1533</v>
      </c>
      <c r="H47" s="3" t="s">
        <v>1534</v>
      </c>
      <c r="I47" s="3" t="s">
        <v>41</v>
      </c>
      <c r="J47" s="3" t="s">
        <v>42</v>
      </c>
      <c r="L47" s="1" t="str">
        <f t="shared" si="0"/>
        <v>DFS 1-AX250-TBD</v>
      </c>
      <c r="M47" s="1" t="s">
        <v>1386</v>
      </c>
      <c r="N47" s="1" t="s">
        <v>1302</v>
      </c>
      <c r="O47" s="1" t="s">
        <v>1302</v>
      </c>
      <c r="P47" s="36">
        <v>44788</v>
      </c>
      <c r="Q47" s="37"/>
      <c r="R47" s="1" t="s">
        <v>15</v>
      </c>
      <c r="S47" s="37">
        <v>44799</v>
      </c>
      <c r="T47" s="8">
        <v>44748</v>
      </c>
    </row>
    <row r="48" spans="1:21">
      <c r="A48" s="7">
        <v>4510464697</v>
      </c>
      <c r="B48" s="3" t="s">
        <v>1535</v>
      </c>
      <c r="C48" s="3" t="s">
        <v>457</v>
      </c>
      <c r="D48" s="3"/>
      <c r="E48" s="3"/>
      <c r="F48" s="15" t="s">
        <v>1535</v>
      </c>
      <c r="G48" s="3" t="s">
        <v>1536</v>
      </c>
      <c r="H48" s="3" t="s">
        <v>1537</v>
      </c>
      <c r="I48" s="3" t="s">
        <v>41</v>
      </c>
      <c r="J48" s="3" t="s">
        <v>42</v>
      </c>
      <c r="L48" s="1" t="str">
        <f t="shared" si="0"/>
        <v>DFS 1-AX250-TBD</v>
      </c>
      <c r="M48" s="1" t="s">
        <v>1386</v>
      </c>
      <c r="N48" s="1" t="s">
        <v>1302</v>
      </c>
      <c r="O48" s="1" t="s">
        <v>1302</v>
      </c>
      <c r="P48" s="36">
        <v>44788</v>
      </c>
      <c r="Q48" s="37"/>
      <c r="R48" s="1" t="s">
        <v>15</v>
      </c>
      <c r="S48" s="37">
        <v>44799</v>
      </c>
      <c r="T48" s="8">
        <v>44748</v>
      </c>
    </row>
    <row r="49" spans="1:42">
      <c r="A49" s="7">
        <v>4510464697</v>
      </c>
      <c r="B49" s="3" t="s">
        <v>1538</v>
      </c>
      <c r="C49" s="3" t="s">
        <v>457</v>
      </c>
      <c r="D49" s="3"/>
      <c r="E49" s="3"/>
      <c r="F49" s="15" t="s">
        <v>1538</v>
      </c>
      <c r="G49" s="3" t="s">
        <v>1539</v>
      </c>
      <c r="H49" s="3" t="s">
        <v>1540</v>
      </c>
      <c r="I49" s="3" t="s">
        <v>41</v>
      </c>
      <c r="J49" s="3" t="s">
        <v>42</v>
      </c>
      <c r="L49" s="1" t="str">
        <f t="shared" si="0"/>
        <v>DFS 1-AX250-TBD</v>
      </c>
      <c r="M49" s="1" t="s">
        <v>1386</v>
      </c>
      <c r="N49" s="1" t="s">
        <v>1302</v>
      </c>
      <c r="O49" s="1" t="s">
        <v>1302</v>
      </c>
      <c r="P49" s="36">
        <v>44788</v>
      </c>
      <c r="Q49" s="37"/>
      <c r="R49" s="1" t="s">
        <v>15</v>
      </c>
      <c r="S49" s="37">
        <v>44799</v>
      </c>
      <c r="T49" s="8">
        <v>44748</v>
      </c>
    </row>
    <row r="50" spans="1:42">
      <c r="A50" s="7">
        <v>4510464697</v>
      </c>
      <c r="B50" s="3" t="s">
        <v>1541</v>
      </c>
      <c r="C50" s="3" t="s">
        <v>457</v>
      </c>
      <c r="D50" s="3"/>
      <c r="E50" s="3"/>
      <c r="F50" s="15" t="s">
        <v>1541</v>
      </c>
      <c r="G50" s="3" t="s">
        <v>1542</v>
      </c>
      <c r="H50" s="3" t="s">
        <v>1543</v>
      </c>
      <c r="I50" s="3" t="s">
        <v>41</v>
      </c>
      <c r="J50" s="3" t="s">
        <v>42</v>
      </c>
      <c r="L50" s="1" t="str">
        <f t="shared" si="0"/>
        <v>DFS 1-AX250-TBD</v>
      </c>
      <c r="M50" s="1" t="s">
        <v>1386</v>
      </c>
      <c r="N50" s="1" t="s">
        <v>1302</v>
      </c>
      <c r="O50" s="1" t="s">
        <v>1302</v>
      </c>
      <c r="P50" s="36">
        <v>44788</v>
      </c>
      <c r="Q50" s="37"/>
      <c r="R50" s="1" t="s">
        <v>15</v>
      </c>
      <c r="S50" s="37">
        <v>44799</v>
      </c>
      <c r="T50" s="8">
        <v>44748</v>
      </c>
    </row>
    <row r="51" spans="1:42">
      <c r="A51" s="7">
        <v>4510464697</v>
      </c>
      <c r="B51" s="3" t="s">
        <v>1544</v>
      </c>
      <c r="C51" s="3" t="s">
        <v>457</v>
      </c>
      <c r="D51" s="3"/>
      <c r="E51" s="3"/>
      <c r="F51" s="15" t="s">
        <v>1544</v>
      </c>
      <c r="G51" s="3" t="s">
        <v>1545</v>
      </c>
      <c r="H51" s="3" t="s">
        <v>1546</v>
      </c>
      <c r="I51" s="3" t="s">
        <v>41</v>
      </c>
      <c r="J51" s="3" t="s">
        <v>42</v>
      </c>
      <c r="L51" s="1" t="str">
        <f t="shared" si="0"/>
        <v>DFS 1-AX250-TBD</v>
      </c>
      <c r="M51" s="1" t="s">
        <v>1386</v>
      </c>
      <c r="N51" s="1" t="s">
        <v>1302</v>
      </c>
      <c r="O51" s="1" t="s">
        <v>1302</v>
      </c>
      <c r="P51" s="36">
        <v>44788</v>
      </c>
      <c r="Q51" s="37"/>
      <c r="R51" s="1" t="s">
        <v>15</v>
      </c>
      <c r="S51" s="37">
        <v>44799</v>
      </c>
      <c r="T51" s="8">
        <v>44748</v>
      </c>
    </row>
    <row r="52" spans="1:42">
      <c r="A52" s="7">
        <v>4510464697</v>
      </c>
      <c r="B52" s="3" t="s">
        <v>1547</v>
      </c>
      <c r="C52" s="3" t="s">
        <v>457</v>
      </c>
      <c r="D52" s="3"/>
      <c r="E52" s="3"/>
      <c r="F52" s="15" t="s">
        <v>1547</v>
      </c>
      <c r="G52" s="3" t="s">
        <v>1548</v>
      </c>
      <c r="H52" s="3" t="s">
        <v>1549</v>
      </c>
      <c r="I52" s="3" t="s">
        <v>41</v>
      </c>
      <c r="J52" s="3" t="s">
        <v>42</v>
      </c>
      <c r="L52" s="1" t="str">
        <f t="shared" si="0"/>
        <v>DFS 1-AX250-TBD</v>
      </c>
      <c r="M52" s="1" t="s">
        <v>1386</v>
      </c>
      <c r="N52" s="1" t="s">
        <v>1302</v>
      </c>
      <c r="O52" s="1" t="s">
        <v>1302</v>
      </c>
      <c r="P52" s="36">
        <v>44788</v>
      </c>
      <c r="Q52" s="37"/>
      <c r="R52" s="1" t="s">
        <v>15</v>
      </c>
      <c r="S52" s="37">
        <v>44799</v>
      </c>
      <c r="T52" s="8">
        <v>44748</v>
      </c>
    </row>
    <row r="53" spans="1:42">
      <c r="A53" s="7">
        <v>4510464697</v>
      </c>
      <c r="B53" s="3" t="s">
        <v>1550</v>
      </c>
      <c r="C53" s="3" t="s">
        <v>457</v>
      </c>
      <c r="D53" s="3"/>
      <c r="E53" s="3"/>
      <c r="F53" s="15" t="s">
        <v>1550</v>
      </c>
      <c r="G53" s="3" t="s">
        <v>1551</v>
      </c>
      <c r="H53" s="3" t="s">
        <v>1552</v>
      </c>
      <c r="I53" s="3" t="s">
        <v>41</v>
      </c>
      <c r="J53" s="3" t="s">
        <v>42</v>
      </c>
      <c r="L53" s="1" t="str">
        <f t="shared" si="0"/>
        <v>DFS 1-AX250-TBD</v>
      </c>
      <c r="M53" s="1" t="s">
        <v>1386</v>
      </c>
      <c r="N53" s="1" t="s">
        <v>1302</v>
      </c>
      <c r="O53" s="1" t="s">
        <v>1302</v>
      </c>
      <c r="P53" s="36">
        <v>44788</v>
      </c>
      <c r="Q53" s="37"/>
      <c r="R53" s="1" t="s">
        <v>15</v>
      </c>
      <c r="S53" s="37">
        <v>44799</v>
      </c>
      <c r="T53" s="8">
        <v>44748</v>
      </c>
    </row>
    <row r="54" spans="1:42">
      <c r="A54" s="7">
        <v>4510464697</v>
      </c>
      <c r="B54" s="3" t="s">
        <v>1553</v>
      </c>
      <c r="C54" s="3" t="s">
        <v>457</v>
      </c>
      <c r="D54" s="3"/>
      <c r="E54" s="3"/>
      <c r="F54" s="15" t="s">
        <v>1553</v>
      </c>
      <c r="G54" s="3" t="s">
        <v>1554</v>
      </c>
      <c r="H54" s="3" t="s">
        <v>1555</v>
      </c>
      <c r="I54" s="3" t="s">
        <v>41</v>
      </c>
      <c r="J54" s="3" t="s">
        <v>42</v>
      </c>
      <c r="L54" s="1" t="str">
        <f t="shared" si="0"/>
        <v>DFS 1-AX250-TBD</v>
      </c>
      <c r="M54" s="1" t="s">
        <v>1386</v>
      </c>
      <c r="N54" s="1" t="s">
        <v>1302</v>
      </c>
      <c r="O54" s="1" t="s">
        <v>1302</v>
      </c>
      <c r="P54" s="36">
        <v>44788</v>
      </c>
      <c r="Q54" s="37"/>
      <c r="R54" s="1" t="s">
        <v>15</v>
      </c>
      <c r="S54" s="37">
        <v>44799</v>
      </c>
      <c r="T54" s="8">
        <v>44826</v>
      </c>
      <c r="U54" s="14"/>
    </row>
    <row r="55" spans="1:42">
      <c r="A55" s="7">
        <v>4510464697</v>
      </c>
      <c r="B55" s="3" t="s">
        <v>1556</v>
      </c>
      <c r="C55" s="3" t="s">
        <v>457</v>
      </c>
      <c r="D55" s="3"/>
      <c r="E55" s="3"/>
      <c r="F55" s="15" t="s">
        <v>1556</v>
      </c>
      <c r="G55" s="3" t="s">
        <v>1557</v>
      </c>
      <c r="H55" s="3" t="s">
        <v>1558</v>
      </c>
      <c r="I55" s="3" t="s">
        <v>41</v>
      </c>
      <c r="J55" s="3" t="s">
        <v>42</v>
      </c>
      <c r="L55" s="1" t="str">
        <f t="shared" si="0"/>
        <v>DFS 1-AX250-TBD</v>
      </c>
      <c r="M55" s="1" t="s">
        <v>1386</v>
      </c>
      <c r="N55" s="1" t="s">
        <v>1302</v>
      </c>
      <c r="O55" s="1" t="s">
        <v>1302</v>
      </c>
      <c r="P55" s="36">
        <v>44816</v>
      </c>
      <c r="Q55" s="37"/>
      <c r="R55" s="1" t="s">
        <v>15</v>
      </c>
      <c r="S55" s="37">
        <v>44816</v>
      </c>
      <c r="T55" s="8">
        <v>44826</v>
      </c>
    </row>
    <row r="56" spans="1:42">
      <c r="A56" s="7">
        <v>4510464697</v>
      </c>
      <c r="B56" s="3" t="s">
        <v>1559</v>
      </c>
      <c r="C56" s="3" t="s">
        <v>457</v>
      </c>
      <c r="D56" s="3"/>
      <c r="E56" s="3"/>
      <c r="F56" s="15" t="s">
        <v>1559</v>
      </c>
      <c r="G56" s="3" t="s">
        <v>1560</v>
      </c>
      <c r="H56" s="3" t="s">
        <v>1561</v>
      </c>
      <c r="I56" s="3" t="s">
        <v>41</v>
      </c>
      <c r="J56" s="3" t="s">
        <v>42</v>
      </c>
      <c r="L56" s="1" t="str">
        <f t="shared" si="0"/>
        <v>DFS 1-AX250-TBD</v>
      </c>
      <c r="M56" s="1" t="s">
        <v>1386</v>
      </c>
      <c r="N56" s="1" t="s">
        <v>1302</v>
      </c>
      <c r="O56" s="1" t="s">
        <v>1302</v>
      </c>
      <c r="P56" s="36">
        <v>44816</v>
      </c>
      <c r="Q56" s="37"/>
      <c r="R56" s="1" t="s">
        <v>15</v>
      </c>
      <c r="S56" s="37">
        <v>44816</v>
      </c>
      <c r="T56" s="8">
        <v>44826</v>
      </c>
    </row>
    <row r="57" spans="1:42">
      <c r="A57" s="7">
        <v>4510464697</v>
      </c>
      <c r="B57" s="3" t="s">
        <v>1562</v>
      </c>
      <c r="C57" s="3" t="s">
        <v>457</v>
      </c>
      <c r="D57" s="3"/>
      <c r="E57" s="3"/>
      <c r="F57" s="15" t="s">
        <v>1562</v>
      </c>
      <c r="G57" s="3" t="s">
        <v>1563</v>
      </c>
      <c r="H57" s="3" t="s">
        <v>1564</v>
      </c>
      <c r="I57" s="3" t="s">
        <v>41</v>
      </c>
      <c r="J57" s="3" t="s">
        <v>42</v>
      </c>
      <c r="L57" s="1" t="str">
        <f t="shared" si="0"/>
        <v>DFS 1-AX250-TBD</v>
      </c>
      <c r="M57" s="1" t="s">
        <v>1386</v>
      </c>
      <c r="N57" s="1" t="s">
        <v>1302</v>
      </c>
      <c r="O57" s="1" t="s">
        <v>1302</v>
      </c>
      <c r="P57" s="36">
        <v>44816</v>
      </c>
      <c r="Q57" s="37"/>
      <c r="R57" s="1" t="s">
        <v>15</v>
      </c>
      <c r="S57" s="37">
        <v>44816</v>
      </c>
      <c r="T57" s="8">
        <v>44826</v>
      </c>
    </row>
    <row r="58" spans="1:42">
      <c r="A58" s="7">
        <v>4510464697</v>
      </c>
      <c r="B58" s="3" t="s">
        <v>1565</v>
      </c>
      <c r="C58" s="3" t="s">
        <v>457</v>
      </c>
      <c r="D58" s="3"/>
      <c r="E58" s="3"/>
      <c r="F58" s="15" t="s">
        <v>1565</v>
      </c>
      <c r="G58" s="3" t="s">
        <v>1566</v>
      </c>
      <c r="H58" s="3" t="s">
        <v>1567</v>
      </c>
      <c r="I58" s="3" t="s">
        <v>41</v>
      </c>
      <c r="J58" s="3" t="s">
        <v>42</v>
      </c>
      <c r="L58" s="1" t="str">
        <f t="shared" si="0"/>
        <v>DFS 1-AX250-TBD</v>
      </c>
      <c r="M58" s="1" t="s">
        <v>1386</v>
      </c>
      <c r="N58" s="1" t="s">
        <v>1302</v>
      </c>
      <c r="O58" s="1" t="s">
        <v>1302</v>
      </c>
      <c r="P58" s="36">
        <v>44816</v>
      </c>
      <c r="Q58" s="37"/>
      <c r="R58" s="1" t="s">
        <v>15</v>
      </c>
      <c r="S58" s="37">
        <v>44816</v>
      </c>
      <c r="T58" s="8">
        <v>44826</v>
      </c>
      <c r="AP58"/>
    </row>
    <row r="59" spans="1:42">
      <c r="A59" s="7">
        <v>4510464697</v>
      </c>
      <c r="B59" s="3" t="s">
        <v>1568</v>
      </c>
      <c r="C59" s="3" t="s">
        <v>457</v>
      </c>
      <c r="D59" s="3"/>
      <c r="E59" s="3"/>
      <c r="F59" s="15" t="s">
        <v>1568</v>
      </c>
      <c r="G59" s="3" t="s">
        <v>1569</v>
      </c>
      <c r="H59" s="3" t="s">
        <v>1570</v>
      </c>
      <c r="I59" s="3" t="s">
        <v>41</v>
      </c>
      <c r="J59" s="3" t="s">
        <v>42</v>
      </c>
      <c r="L59" s="1" t="str">
        <f t="shared" si="0"/>
        <v>DFS 1-AX250-TBD</v>
      </c>
      <c r="M59" s="1" t="s">
        <v>1386</v>
      </c>
      <c r="N59" s="1" t="s">
        <v>1302</v>
      </c>
      <c r="O59" s="1" t="s">
        <v>1302</v>
      </c>
      <c r="P59" s="36">
        <v>44816</v>
      </c>
      <c r="Q59" s="37"/>
      <c r="R59" s="1" t="s">
        <v>15</v>
      </c>
      <c r="S59" s="37">
        <v>44832</v>
      </c>
      <c r="T59" s="8">
        <v>44826</v>
      </c>
    </row>
    <row r="60" spans="1:42">
      <c r="A60" s="7">
        <v>4510464697</v>
      </c>
      <c r="B60" s="3" t="s">
        <v>1571</v>
      </c>
      <c r="C60" s="3" t="s">
        <v>457</v>
      </c>
      <c r="D60" s="3"/>
      <c r="E60" s="3"/>
      <c r="F60" s="15" t="s">
        <v>1571</v>
      </c>
      <c r="G60" s="3" t="s">
        <v>1572</v>
      </c>
      <c r="H60" s="3" t="s">
        <v>1573</v>
      </c>
      <c r="I60" s="3" t="s">
        <v>41</v>
      </c>
      <c r="J60" s="3" t="s">
        <v>42</v>
      </c>
      <c r="L60" s="1" t="str">
        <f t="shared" si="0"/>
        <v>DFS 1-AX250-TBD</v>
      </c>
      <c r="M60" s="1" t="s">
        <v>1386</v>
      </c>
      <c r="N60" s="1" t="s">
        <v>1302</v>
      </c>
      <c r="O60" s="1" t="s">
        <v>1302</v>
      </c>
      <c r="P60" s="36">
        <v>44816</v>
      </c>
      <c r="Q60" s="37"/>
      <c r="R60" s="1" t="s">
        <v>15</v>
      </c>
      <c r="S60" s="37">
        <v>44832</v>
      </c>
      <c r="T60" s="8">
        <v>44826</v>
      </c>
    </row>
    <row r="61" spans="1:42">
      <c r="A61" s="7">
        <v>4510464697</v>
      </c>
      <c r="B61" s="3" t="s">
        <v>1574</v>
      </c>
      <c r="C61" s="3" t="s">
        <v>457</v>
      </c>
      <c r="D61" s="3"/>
      <c r="E61" s="3"/>
      <c r="F61" s="15" t="s">
        <v>1574</v>
      </c>
      <c r="G61" s="3" t="s">
        <v>1575</v>
      </c>
      <c r="H61" s="3" t="s">
        <v>1576</v>
      </c>
      <c r="I61" s="3" t="s">
        <v>41</v>
      </c>
      <c r="J61" s="3" t="s">
        <v>42</v>
      </c>
      <c r="L61" s="1" t="str">
        <f t="shared" si="0"/>
        <v>DFS 1-AX250-TBD</v>
      </c>
      <c r="M61" s="1" t="s">
        <v>1386</v>
      </c>
      <c r="N61" s="1" t="s">
        <v>1302</v>
      </c>
      <c r="O61" s="1" t="s">
        <v>1302</v>
      </c>
      <c r="P61" s="36">
        <v>44816</v>
      </c>
      <c r="Q61" s="37"/>
      <c r="R61" s="1" t="s">
        <v>15</v>
      </c>
      <c r="S61" s="37">
        <v>44832</v>
      </c>
      <c r="T61" s="8">
        <v>44826</v>
      </c>
    </row>
    <row r="62" spans="1:42">
      <c r="A62" s="7">
        <v>4510464697</v>
      </c>
      <c r="B62" s="3" t="s">
        <v>1577</v>
      </c>
      <c r="C62" s="3" t="s">
        <v>457</v>
      </c>
      <c r="D62" s="3"/>
      <c r="E62" s="3"/>
      <c r="F62" s="15" t="s">
        <v>1577</v>
      </c>
      <c r="G62" s="3" t="s">
        <v>1578</v>
      </c>
      <c r="H62" s="3" t="s">
        <v>1579</v>
      </c>
      <c r="I62" s="3" t="s">
        <v>41</v>
      </c>
      <c r="J62" s="3" t="s">
        <v>42</v>
      </c>
      <c r="L62" s="1" t="str">
        <f t="shared" si="0"/>
        <v>DFS 1-AX250-TBD</v>
      </c>
      <c r="M62" s="1" t="s">
        <v>1386</v>
      </c>
      <c r="N62" s="1" t="s">
        <v>1302</v>
      </c>
      <c r="O62" s="1" t="s">
        <v>1302</v>
      </c>
      <c r="P62" s="36">
        <v>44816</v>
      </c>
      <c r="Q62" s="37"/>
      <c r="R62" s="1" t="s">
        <v>15</v>
      </c>
      <c r="S62" s="37">
        <v>44832</v>
      </c>
      <c r="T62" s="8">
        <v>44826</v>
      </c>
    </row>
    <row r="63" spans="1:42">
      <c r="A63" s="7">
        <v>4510464697</v>
      </c>
      <c r="B63" s="3" t="s">
        <v>1580</v>
      </c>
      <c r="C63" s="3" t="s">
        <v>457</v>
      </c>
      <c r="D63" s="3"/>
      <c r="E63" s="3"/>
      <c r="F63" s="15" t="s">
        <v>1580</v>
      </c>
      <c r="G63" s="3" t="s">
        <v>1581</v>
      </c>
      <c r="H63" s="3" t="s">
        <v>1582</v>
      </c>
      <c r="I63" s="3" t="s">
        <v>41</v>
      </c>
      <c r="J63" s="3" t="s">
        <v>42</v>
      </c>
      <c r="L63" s="1" t="str">
        <f t="shared" si="0"/>
        <v>DFS 1-AX250-TBD</v>
      </c>
      <c r="M63" s="1" t="s">
        <v>1386</v>
      </c>
      <c r="N63" s="1" t="s">
        <v>1302</v>
      </c>
      <c r="O63" s="1" t="s">
        <v>1302</v>
      </c>
      <c r="P63" s="36">
        <v>44816</v>
      </c>
      <c r="Q63" s="37"/>
      <c r="R63" s="1" t="s">
        <v>15</v>
      </c>
      <c r="S63" s="37">
        <v>44832</v>
      </c>
      <c r="T63" s="8">
        <v>44826</v>
      </c>
    </row>
    <row r="64" spans="1:42">
      <c r="A64" s="7">
        <v>4510464697</v>
      </c>
      <c r="B64" s="3" t="s">
        <v>1583</v>
      </c>
      <c r="C64" s="3" t="s">
        <v>457</v>
      </c>
      <c r="D64" s="3"/>
      <c r="E64" s="3"/>
      <c r="F64" s="15" t="s">
        <v>1583</v>
      </c>
      <c r="G64" s="3" t="s">
        <v>1584</v>
      </c>
      <c r="H64" s="3" t="s">
        <v>1585</v>
      </c>
      <c r="I64" s="3" t="s">
        <v>41</v>
      </c>
      <c r="J64" s="3" t="s">
        <v>42</v>
      </c>
      <c r="L64" s="1" t="str">
        <f t="shared" si="0"/>
        <v>DFS 1-AX250-TBD</v>
      </c>
      <c r="M64" s="1" t="s">
        <v>1386</v>
      </c>
      <c r="N64" s="1" t="s">
        <v>1302</v>
      </c>
      <c r="O64" s="1" t="s">
        <v>1302</v>
      </c>
      <c r="P64" s="36">
        <v>44816</v>
      </c>
      <c r="Q64" s="37"/>
      <c r="R64" s="1" t="s">
        <v>15</v>
      </c>
      <c r="S64" s="37">
        <v>44832</v>
      </c>
      <c r="T64" s="8">
        <v>44826</v>
      </c>
    </row>
    <row r="65" spans="1:21" hidden="1">
      <c r="A65" s="7">
        <v>3500762152</v>
      </c>
      <c r="B65" s="3" t="s">
        <v>1586</v>
      </c>
      <c r="C65" s="3" t="s">
        <v>457</v>
      </c>
      <c r="D65" s="3"/>
      <c r="E65" s="3"/>
      <c r="F65" s="3" t="s">
        <v>1586</v>
      </c>
      <c r="G65" s="3"/>
      <c r="H65" s="3"/>
      <c r="I65" s="3" t="s">
        <v>41</v>
      </c>
      <c r="J65" s="3" t="s">
        <v>42</v>
      </c>
      <c r="L65" s="1" t="str">
        <f t="shared" si="0"/>
        <v>DFS 1-AX250-TBD</v>
      </c>
      <c r="M65" s="1" t="s">
        <v>1386</v>
      </c>
      <c r="N65" s="14"/>
      <c r="O65" s="24"/>
      <c r="P65" s="37">
        <v>44560</v>
      </c>
      <c r="Q65" s="37"/>
      <c r="R65" s="14" t="s">
        <v>895</v>
      </c>
      <c r="S65" s="37"/>
      <c r="T65" s="8"/>
    </row>
    <row r="66" spans="1:21">
      <c r="A66" s="7">
        <v>4511921052</v>
      </c>
      <c r="B66" s="3" t="s">
        <v>1587</v>
      </c>
      <c r="C66" s="3" t="s">
        <v>457</v>
      </c>
      <c r="D66" s="3"/>
      <c r="E66" s="3"/>
      <c r="F66" s="3" t="s">
        <v>1587</v>
      </c>
      <c r="G66" s="3" t="s">
        <v>1588</v>
      </c>
      <c r="H66" s="3" t="s">
        <v>1589</v>
      </c>
      <c r="I66" s="3" t="s">
        <v>41</v>
      </c>
      <c r="J66" s="3" t="s">
        <v>42</v>
      </c>
      <c r="L66" s="1" t="str">
        <f t="shared" si="0"/>
        <v>DFS 1-AX250-TBD</v>
      </c>
      <c r="M66" s="1" t="s">
        <v>1386</v>
      </c>
      <c r="N66" s="57" t="s">
        <v>1291</v>
      </c>
      <c r="O66" s="57" t="s">
        <v>1291</v>
      </c>
      <c r="P66" s="37">
        <v>44927</v>
      </c>
      <c r="Q66" s="37"/>
      <c r="R66" s="1" t="s">
        <v>15</v>
      </c>
      <c r="S66" s="37">
        <v>44923</v>
      </c>
      <c r="T66" s="8"/>
    </row>
    <row r="67" spans="1:21">
      <c r="A67" s="7">
        <v>4511921052</v>
      </c>
      <c r="B67" s="3" t="s">
        <v>1590</v>
      </c>
      <c r="C67" s="3" t="s">
        <v>457</v>
      </c>
      <c r="D67" s="3"/>
      <c r="E67" s="3"/>
      <c r="F67" s="3" t="s">
        <v>1590</v>
      </c>
      <c r="G67" s="3" t="s">
        <v>1591</v>
      </c>
      <c r="H67" s="3" t="s">
        <v>1592</v>
      </c>
      <c r="I67" s="3" t="s">
        <v>41</v>
      </c>
      <c r="J67" s="3" t="s">
        <v>42</v>
      </c>
      <c r="L67" s="1" t="str">
        <f t="shared" ref="L67:L85" si="1">"DFS 1-AX250-"&amp;C67</f>
        <v>DFS 1-AX250-TBD</v>
      </c>
      <c r="M67" s="1" t="s">
        <v>1386</v>
      </c>
      <c r="N67" s="57" t="s">
        <v>1291</v>
      </c>
      <c r="O67" s="57" t="s">
        <v>1291</v>
      </c>
      <c r="P67" s="37">
        <v>44927</v>
      </c>
      <c r="Q67" s="36"/>
      <c r="R67" s="1" t="s">
        <v>15</v>
      </c>
      <c r="S67" s="37">
        <v>44923</v>
      </c>
      <c r="T67" s="8"/>
    </row>
    <row r="68" spans="1:21">
      <c r="A68" s="7">
        <v>4511921052</v>
      </c>
      <c r="B68" s="3" t="s">
        <v>1593</v>
      </c>
      <c r="C68" s="3" t="s">
        <v>457</v>
      </c>
      <c r="D68" s="3"/>
      <c r="E68" s="3"/>
      <c r="F68" s="3" t="s">
        <v>1593</v>
      </c>
      <c r="G68" s="3" t="s">
        <v>1594</v>
      </c>
      <c r="H68" s="3" t="s">
        <v>1595</v>
      </c>
      <c r="I68" s="3" t="s">
        <v>41</v>
      </c>
      <c r="J68" s="3" t="s">
        <v>42</v>
      </c>
      <c r="L68" s="1" t="str">
        <f t="shared" si="1"/>
        <v>DFS 1-AX250-TBD</v>
      </c>
      <c r="M68" s="1" t="s">
        <v>1386</v>
      </c>
      <c r="N68" s="57" t="s">
        <v>1291</v>
      </c>
      <c r="O68" s="57" t="s">
        <v>1291</v>
      </c>
      <c r="P68" s="37">
        <v>44927</v>
      </c>
      <c r="Q68" s="36"/>
      <c r="R68" s="1" t="s">
        <v>15</v>
      </c>
      <c r="S68" s="37">
        <v>44923</v>
      </c>
      <c r="T68" s="8"/>
    </row>
    <row r="69" spans="1:21">
      <c r="A69" s="7">
        <v>4511921052</v>
      </c>
      <c r="B69" s="3" t="s">
        <v>1596</v>
      </c>
      <c r="C69" s="3" t="s">
        <v>457</v>
      </c>
      <c r="D69" s="3"/>
      <c r="E69" s="3"/>
      <c r="F69" s="3" t="s">
        <v>1596</v>
      </c>
      <c r="G69" s="3" t="s">
        <v>1597</v>
      </c>
      <c r="H69" s="3" t="s">
        <v>1598</v>
      </c>
      <c r="I69" s="3" t="s">
        <v>41</v>
      </c>
      <c r="J69" s="3" t="s">
        <v>42</v>
      </c>
      <c r="L69" s="1" t="str">
        <f t="shared" si="1"/>
        <v>DFS 1-AX250-TBD</v>
      </c>
      <c r="M69" s="1" t="s">
        <v>1386</v>
      </c>
      <c r="N69" s="57" t="s">
        <v>1291</v>
      </c>
      <c r="O69" s="57" t="s">
        <v>1291</v>
      </c>
      <c r="P69" s="37">
        <v>44927</v>
      </c>
      <c r="Q69" s="36"/>
      <c r="R69" s="1" t="s">
        <v>15</v>
      </c>
      <c r="S69" s="37">
        <v>44923</v>
      </c>
      <c r="T69" s="8"/>
    </row>
    <row r="70" spans="1:21">
      <c r="A70" s="7">
        <v>4511921052</v>
      </c>
      <c r="B70" s="3" t="s">
        <v>1599</v>
      </c>
      <c r="C70" s="3" t="s">
        <v>457</v>
      </c>
      <c r="D70" s="3"/>
      <c r="E70" s="3"/>
      <c r="F70" s="3" t="s">
        <v>1599</v>
      </c>
      <c r="G70" s="3" t="s">
        <v>1600</v>
      </c>
      <c r="H70" s="3" t="s">
        <v>1601</v>
      </c>
      <c r="I70" s="3" t="s">
        <v>41</v>
      </c>
      <c r="J70" s="3" t="s">
        <v>42</v>
      </c>
      <c r="L70" s="1" t="str">
        <f t="shared" si="1"/>
        <v>DFS 1-AX250-TBD</v>
      </c>
      <c r="M70" s="1" t="s">
        <v>1386</v>
      </c>
      <c r="N70" s="57" t="s">
        <v>1291</v>
      </c>
      <c r="O70" s="57" t="s">
        <v>1291</v>
      </c>
      <c r="P70" s="37">
        <v>44927</v>
      </c>
      <c r="Q70" s="37"/>
      <c r="R70" s="1" t="s">
        <v>15</v>
      </c>
      <c r="S70" s="37">
        <v>44923</v>
      </c>
      <c r="T70" s="8"/>
    </row>
    <row r="71" spans="1:21">
      <c r="A71" s="7">
        <v>4511921052</v>
      </c>
      <c r="B71" s="3" t="s">
        <v>1602</v>
      </c>
      <c r="C71" s="3" t="s">
        <v>457</v>
      </c>
      <c r="D71" s="3"/>
      <c r="E71" s="3"/>
      <c r="F71" s="3" t="s">
        <v>1602</v>
      </c>
      <c r="G71" s="3" t="s">
        <v>1603</v>
      </c>
      <c r="H71" s="3" t="s">
        <v>1604</v>
      </c>
      <c r="I71" s="3" t="s">
        <v>41</v>
      </c>
      <c r="J71" s="3" t="s">
        <v>42</v>
      </c>
      <c r="L71" s="1" t="str">
        <f t="shared" si="1"/>
        <v>DFS 1-AX250-TBD</v>
      </c>
      <c r="M71" s="1" t="s">
        <v>1386</v>
      </c>
      <c r="N71" s="57" t="s">
        <v>1291</v>
      </c>
      <c r="O71" s="57" t="s">
        <v>1291</v>
      </c>
      <c r="P71" s="37">
        <v>44927</v>
      </c>
      <c r="Q71" s="37"/>
      <c r="R71" s="1" t="s">
        <v>15</v>
      </c>
      <c r="S71" s="37">
        <v>44923</v>
      </c>
      <c r="T71" s="8"/>
    </row>
    <row r="72" spans="1:21">
      <c r="A72" s="7">
        <v>4511921052</v>
      </c>
      <c r="B72" s="3" t="s">
        <v>1605</v>
      </c>
      <c r="C72" s="3" t="s">
        <v>457</v>
      </c>
      <c r="D72" s="3"/>
      <c r="E72" s="3"/>
      <c r="F72" s="3" t="s">
        <v>1605</v>
      </c>
      <c r="G72" s="3" t="s">
        <v>1606</v>
      </c>
      <c r="H72" s="3" t="s">
        <v>1607</v>
      </c>
      <c r="I72" s="3" t="s">
        <v>41</v>
      </c>
      <c r="J72" s="3" t="s">
        <v>42</v>
      </c>
      <c r="L72" s="1" t="str">
        <f t="shared" si="1"/>
        <v>DFS 1-AX250-TBD</v>
      </c>
      <c r="M72" s="1" t="s">
        <v>1386</v>
      </c>
      <c r="N72" s="57" t="s">
        <v>1291</v>
      </c>
      <c r="O72" s="57" t="s">
        <v>1291</v>
      </c>
      <c r="P72" s="37">
        <v>44927</v>
      </c>
      <c r="Q72" s="37"/>
      <c r="R72" s="1" t="s">
        <v>15</v>
      </c>
      <c r="S72" s="37">
        <v>44923</v>
      </c>
      <c r="T72" s="8"/>
      <c r="U72" s="10"/>
    </row>
    <row r="73" spans="1:21">
      <c r="A73" s="7">
        <v>4511921052</v>
      </c>
      <c r="B73" s="3" t="s">
        <v>1608</v>
      </c>
      <c r="C73" s="3" t="s">
        <v>457</v>
      </c>
      <c r="D73" s="3"/>
      <c r="E73" s="3"/>
      <c r="F73" s="3" t="s">
        <v>1608</v>
      </c>
      <c r="G73" s="3" t="s">
        <v>1609</v>
      </c>
      <c r="H73" s="3" t="s">
        <v>1610</v>
      </c>
      <c r="I73" s="3" t="s">
        <v>41</v>
      </c>
      <c r="J73" s="3" t="s">
        <v>42</v>
      </c>
      <c r="L73" s="1" t="str">
        <f t="shared" si="1"/>
        <v>DFS 1-AX250-TBD</v>
      </c>
      <c r="M73" s="1" t="s">
        <v>1386</v>
      </c>
      <c r="N73" s="57" t="s">
        <v>1291</v>
      </c>
      <c r="O73" s="57" t="s">
        <v>1291</v>
      </c>
      <c r="P73" s="37">
        <v>44927</v>
      </c>
      <c r="Q73" s="37"/>
      <c r="R73" s="1" t="s">
        <v>15</v>
      </c>
      <c r="S73" s="37">
        <v>44923</v>
      </c>
      <c r="T73" s="8"/>
    </row>
    <row r="74" spans="1:21">
      <c r="A74" s="7">
        <v>4511921052</v>
      </c>
      <c r="B74" s="3" t="s">
        <v>1611</v>
      </c>
      <c r="C74" s="3" t="s">
        <v>457</v>
      </c>
      <c r="D74" s="3"/>
      <c r="E74" s="3"/>
      <c r="F74" s="3" t="s">
        <v>1611</v>
      </c>
      <c r="G74" s="3" t="s">
        <v>1612</v>
      </c>
      <c r="H74" s="3" t="s">
        <v>1613</v>
      </c>
      <c r="I74" s="3" t="s">
        <v>41</v>
      </c>
      <c r="J74" s="3" t="s">
        <v>42</v>
      </c>
      <c r="L74" s="1" t="str">
        <f t="shared" si="1"/>
        <v>DFS 1-AX250-TBD</v>
      </c>
      <c r="M74" s="1" t="s">
        <v>1386</v>
      </c>
      <c r="N74" s="57" t="s">
        <v>1291</v>
      </c>
      <c r="O74" s="57" t="s">
        <v>1291</v>
      </c>
      <c r="P74" s="37">
        <v>44927</v>
      </c>
      <c r="Q74" s="37"/>
      <c r="R74" s="1" t="s">
        <v>15</v>
      </c>
      <c r="S74" s="37">
        <v>44923</v>
      </c>
      <c r="T74" s="8"/>
    </row>
    <row r="75" spans="1:21">
      <c r="A75" s="7">
        <v>4511921052</v>
      </c>
      <c r="B75" s="3" t="s">
        <v>1614</v>
      </c>
      <c r="C75" s="3" t="s">
        <v>457</v>
      </c>
      <c r="D75" s="3"/>
      <c r="E75" s="3"/>
      <c r="F75" s="3" t="s">
        <v>1614</v>
      </c>
      <c r="G75" s="3" t="s">
        <v>1615</v>
      </c>
      <c r="H75" s="3" t="s">
        <v>1616</v>
      </c>
      <c r="I75" s="3" t="s">
        <v>41</v>
      </c>
      <c r="J75" s="3" t="s">
        <v>42</v>
      </c>
      <c r="L75" s="1" t="str">
        <f t="shared" si="1"/>
        <v>DFS 1-AX250-TBD</v>
      </c>
      <c r="M75" s="1" t="s">
        <v>1386</v>
      </c>
      <c r="N75" s="57" t="s">
        <v>1291</v>
      </c>
      <c r="O75" s="57" t="s">
        <v>1291</v>
      </c>
      <c r="P75" s="37">
        <v>44927</v>
      </c>
      <c r="Q75" s="37"/>
      <c r="R75" s="1" t="s">
        <v>15</v>
      </c>
      <c r="S75" s="37">
        <v>44923</v>
      </c>
      <c r="T75" s="8"/>
    </row>
    <row r="76" spans="1:21">
      <c r="A76" s="7">
        <v>4511921052</v>
      </c>
      <c r="B76" s="3" t="s">
        <v>1617</v>
      </c>
      <c r="C76" s="3" t="s">
        <v>457</v>
      </c>
      <c r="D76" s="3"/>
      <c r="E76" s="3"/>
      <c r="F76" s="3" t="s">
        <v>1617</v>
      </c>
      <c r="G76" s="3" t="s">
        <v>1618</v>
      </c>
      <c r="H76" s="3" t="s">
        <v>1619</v>
      </c>
      <c r="I76" s="3" t="s">
        <v>41</v>
      </c>
      <c r="J76" s="3" t="s">
        <v>42</v>
      </c>
      <c r="L76" s="1" t="str">
        <f t="shared" si="1"/>
        <v>DFS 1-AX250-TBD</v>
      </c>
      <c r="M76" s="1" t="s">
        <v>1386</v>
      </c>
      <c r="N76" s="57" t="s">
        <v>1291</v>
      </c>
      <c r="O76" s="57" t="s">
        <v>1291</v>
      </c>
      <c r="P76" s="37">
        <v>44927</v>
      </c>
      <c r="Q76" s="37"/>
      <c r="R76" s="1" t="s">
        <v>15</v>
      </c>
      <c r="S76" s="37">
        <v>44923</v>
      </c>
      <c r="T76" s="8"/>
    </row>
    <row r="77" spans="1:21">
      <c r="A77" s="7">
        <v>4511921052</v>
      </c>
      <c r="B77" s="3" t="s">
        <v>1620</v>
      </c>
      <c r="C77" s="3" t="s">
        <v>457</v>
      </c>
      <c r="D77" s="3"/>
      <c r="E77" s="3"/>
      <c r="F77" s="3" t="s">
        <v>1620</v>
      </c>
      <c r="G77" s="3" t="s">
        <v>1621</v>
      </c>
      <c r="H77" s="3" t="s">
        <v>1622</v>
      </c>
      <c r="I77" s="3" t="s">
        <v>41</v>
      </c>
      <c r="J77" s="3" t="s">
        <v>42</v>
      </c>
      <c r="L77" s="1" t="str">
        <f t="shared" si="1"/>
        <v>DFS 1-AX250-TBD</v>
      </c>
      <c r="M77" s="1" t="s">
        <v>1386</v>
      </c>
      <c r="N77" s="57" t="s">
        <v>1291</v>
      </c>
      <c r="O77" s="57" t="s">
        <v>1291</v>
      </c>
      <c r="P77" s="37">
        <v>44927</v>
      </c>
      <c r="Q77" s="36"/>
      <c r="R77" s="1" t="s">
        <v>15</v>
      </c>
      <c r="S77" s="37">
        <v>44923</v>
      </c>
      <c r="T77" s="8"/>
    </row>
    <row r="78" spans="1:21">
      <c r="A78" s="7">
        <v>4511921052</v>
      </c>
      <c r="B78" s="3" t="s">
        <v>1623</v>
      </c>
      <c r="C78" s="3" t="s">
        <v>457</v>
      </c>
      <c r="D78" s="3"/>
      <c r="E78" s="3"/>
      <c r="F78" s="3" t="s">
        <v>1623</v>
      </c>
      <c r="G78" s="3" t="s">
        <v>1624</v>
      </c>
      <c r="H78" s="3" t="s">
        <v>1625</v>
      </c>
      <c r="I78" s="3" t="s">
        <v>41</v>
      </c>
      <c r="J78" s="3" t="s">
        <v>42</v>
      </c>
      <c r="L78" s="1" t="str">
        <f t="shared" si="1"/>
        <v>DFS 1-AX250-TBD</v>
      </c>
      <c r="M78" s="1" t="s">
        <v>1386</v>
      </c>
      <c r="N78" s="57" t="s">
        <v>1291</v>
      </c>
      <c r="O78" s="57" t="s">
        <v>1291</v>
      </c>
      <c r="P78" s="37">
        <v>44927</v>
      </c>
      <c r="Q78" s="36"/>
      <c r="R78" s="1" t="s">
        <v>15</v>
      </c>
      <c r="S78" s="37">
        <v>44923</v>
      </c>
      <c r="T78" s="8"/>
      <c r="U78" s="10"/>
    </row>
    <row r="79" spans="1:21">
      <c r="A79" s="7">
        <v>4511921052</v>
      </c>
      <c r="B79" s="3" t="s">
        <v>1626</v>
      </c>
      <c r="C79" s="3" t="s">
        <v>457</v>
      </c>
      <c r="D79" s="3"/>
      <c r="E79" s="3"/>
      <c r="F79" s="3" t="s">
        <v>1626</v>
      </c>
      <c r="G79" s="3" t="s">
        <v>1627</v>
      </c>
      <c r="H79" s="3" t="s">
        <v>1628</v>
      </c>
      <c r="I79" s="3" t="s">
        <v>41</v>
      </c>
      <c r="J79" s="3" t="s">
        <v>42</v>
      </c>
      <c r="L79" s="1" t="str">
        <f t="shared" si="1"/>
        <v>DFS 1-AX250-TBD</v>
      </c>
      <c r="M79" s="1" t="s">
        <v>1386</v>
      </c>
      <c r="N79" s="57" t="s">
        <v>1291</v>
      </c>
      <c r="O79" s="57" t="s">
        <v>1291</v>
      </c>
      <c r="P79" s="37">
        <v>44927</v>
      </c>
      <c r="Q79" s="37"/>
      <c r="R79" s="1" t="s">
        <v>15</v>
      </c>
      <c r="S79" s="37">
        <v>44923</v>
      </c>
      <c r="T79" s="8"/>
    </row>
    <row r="80" spans="1:21">
      <c r="A80" s="7">
        <v>4511921052</v>
      </c>
      <c r="B80" s="3" t="s">
        <v>1629</v>
      </c>
      <c r="C80" s="3" t="s">
        <v>457</v>
      </c>
      <c r="D80" s="3"/>
      <c r="E80" s="3"/>
      <c r="F80" s="3" t="s">
        <v>1629</v>
      </c>
      <c r="G80" s="3" t="s">
        <v>1630</v>
      </c>
      <c r="H80" s="3" t="s">
        <v>1631</v>
      </c>
      <c r="I80" s="3" t="s">
        <v>41</v>
      </c>
      <c r="J80" s="3" t="s">
        <v>42</v>
      </c>
      <c r="L80" s="1" t="str">
        <f t="shared" si="1"/>
        <v>DFS 1-AX250-TBD</v>
      </c>
      <c r="M80" s="1" t="s">
        <v>1386</v>
      </c>
      <c r="N80" s="57" t="s">
        <v>1291</v>
      </c>
      <c r="O80" s="57" t="s">
        <v>1291</v>
      </c>
      <c r="P80" s="37">
        <v>44927</v>
      </c>
      <c r="Q80" s="37"/>
      <c r="R80" s="1" t="s">
        <v>15</v>
      </c>
      <c r="S80" s="37">
        <v>44923</v>
      </c>
      <c r="T80" s="8"/>
      <c r="U80" s="10"/>
    </row>
    <row r="81" spans="1:21">
      <c r="A81" s="7">
        <v>4511921052</v>
      </c>
      <c r="B81" s="3" t="s">
        <v>1632</v>
      </c>
      <c r="C81" s="3" t="s">
        <v>457</v>
      </c>
      <c r="D81" s="3"/>
      <c r="E81" s="3"/>
      <c r="F81" s="3" t="s">
        <v>1632</v>
      </c>
      <c r="G81" s="3" t="s">
        <v>1633</v>
      </c>
      <c r="H81" s="3" t="s">
        <v>1634</v>
      </c>
      <c r="I81" s="3" t="s">
        <v>41</v>
      </c>
      <c r="J81" s="3" t="s">
        <v>42</v>
      </c>
      <c r="L81" s="1" t="str">
        <f t="shared" si="1"/>
        <v>DFS 1-AX250-TBD</v>
      </c>
      <c r="M81" s="1" t="s">
        <v>1386</v>
      </c>
      <c r="N81" s="57" t="s">
        <v>1291</v>
      </c>
      <c r="O81" s="57" t="s">
        <v>1291</v>
      </c>
      <c r="P81" s="37">
        <v>44927</v>
      </c>
      <c r="Q81" s="37"/>
      <c r="R81" s="1" t="s">
        <v>15</v>
      </c>
      <c r="S81" s="37">
        <v>44923</v>
      </c>
      <c r="T81" s="8"/>
      <c r="U81" s="10"/>
    </row>
    <row r="82" spans="1:21">
      <c r="A82" s="7">
        <v>4511921052</v>
      </c>
      <c r="B82" s="3" t="s">
        <v>1635</v>
      </c>
      <c r="C82" s="3" t="s">
        <v>457</v>
      </c>
      <c r="D82" s="3"/>
      <c r="E82" s="3"/>
      <c r="F82" s="3" t="s">
        <v>1635</v>
      </c>
      <c r="G82" s="3" t="s">
        <v>1636</v>
      </c>
      <c r="H82" s="3" t="s">
        <v>1637</v>
      </c>
      <c r="I82" s="3" t="s">
        <v>41</v>
      </c>
      <c r="J82" s="3" t="s">
        <v>42</v>
      </c>
      <c r="L82" s="1" t="str">
        <f t="shared" si="1"/>
        <v>DFS 1-AX250-TBD</v>
      </c>
      <c r="M82" s="1" t="s">
        <v>1386</v>
      </c>
      <c r="N82" s="57" t="s">
        <v>1291</v>
      </c>
      <c r="O82" s="57" t="s">
        <v>1291</v>
      </c>
      <c r="P82" s="37">
        <v>44927</v>
      </c>
      <c r="Q82" s="36"/>
      <c r="R82" s="1" t="s">
        <v>15</v>
      </c>
      <c r="S82" s="37">
        <v>44923</v>
      </c>
      <c r="T82" s="8"/>
      <c r="U82" s="14"/>
    </row>
    <row r="83" spans="1:21">
      <c r="A83" s="7">
        <v>4511921052</v>
      </c>
      <c r="B83" s="3" t="s">
        <v>1638</v>
      </c>
      <c r="C83" s="3" t="s">
        <v>457</v>
      </c>
      <c r="D83" s="3"/>
      <c r="E83" s="3"/>
      <c r="F83" s="3" t="s">
        <v>1638</v>
      </c>
      <c r="G83" s="3" t="s">
        <v>1639</v>
      </c>
      <c r="H83" s="3" t="s">
        <v>1640</v>
      </c>
      <c r="I83" s="3" t="s">
        <v>41</v>
      </c>
      <c r="J83" s="3" t="s">
        <v>42</v>
      </c>
      <c r="L83" s="1" t="str">
        <f t="shared" si="1"/>
        <v>DFS 1-AX250-TBD</v>
      </c>
      <c r="M83" s="1" t="s">
        <v>1386</v>
      </c>
      <c r="N83" s="57" t="s">
        <v>1291</v>
      </c>
      <c r="O83" s="57" t="s">
        <v>1291</v>
      </c>
      <c r="P83" s="37">
        <v>44927</v>
      </c>
      <c r="Q83" s="36"/>
      <c r="R83" s="1" t="s">
        <v>15</v>
      </c>
      <c r="S83" s="37">
        <v>44923</v>
      </c>
      <c r="T83" s="8"/>
    </row>
    <row r="84" spans="1:21">
      <c r="A84" s="7">
        <v>4511921052</v>
      </c>
      <c r="B84" s="3" t="s">
        <v>1641</v>
      </c>
      <c r="C84" s="3" t="s">
        <v>457</v>
      </c>
      <c r="D84" s="3"/>
      <c r="E84" s="3"/>
      <c r="F84" s="3" t="s">
        <v>1641</v>
      </c>
      <c r="G84" s="3" t="s">
        <v>1642</v>
      </c>
      <c r="H84" s="3" t="s">
        <v>1643</v>
      </c>
      <c r="I84" s="3" t="s">
        <v>41</v>
      </c>
      <c r="J84" s="3" t="s">
        <v>42</v>
      </c>
      <c r="L84" s="1" t="str">
        <f t="shared" si="1"/>
        <v>DFS 1-AX250-TBD</v>
      </c>
      <c r="M84" s="1" t="s">
        <v>1386</v>
      </c>
      <c r="N84" s="57" t="s">
        <v>1291</v>
      </c>
      <c r="O84" s="57" t="s">
        <v>1291</v>
      </c>
      <c r="P84" s="37">
        <v>44927</v>
      </c>
      <c r="Q84" s="36"/>
      <c r="R84" s="1" t="s">
        <v>15</v>
      </c>
      <c r="S84" s="37">
        <v>44923</v>
      </c>
      <c r="T84" s="8"/>
    </row>
    <row r="85" spans="1:21">
      <c r="A85" s="7">
        <v>4511921052</v>
      </c>
      <c r="B85" s="3" t="s">
        <v>1644</v>
      </c>
      <c r="C85" s="3" t="s">
        <v>457</v>
      </c>
      <c r="D85" s="3"/>
      <c r="E85" s="3"/>
      <c r="F85" s="3" t="s">
        <v>1644</v>
      </c>
      <c r="G85" s="3" t="s">
        <v>1645</v>
      </c>
      <c r="H85" s="3" t="s">
        <v>1646</v>
      </c>
      <c r="I85" s="3" t="s">
        <v>41</v>
      </c>
      <c r="J85" s="3" t="s">
        <v>42</v>
      </c>
      <c r="L85" s="1" t="str">
        <f t="shared" si="1"/>
        <v>DFS 1-AX250-TBD</v>
      </c>
      <c r="M85" s="1" t="s">
        <v>1386</v>
      </c>
      <c r="N85" s="57" t="s">
        <v>1291</v>
      </c>
      <c r="O85" s="57" t="s">
        <v>1291</v>
      </c>
      <c r="P85" s="37">
        <v>44927</v>
      </c>
      <c r="Q85" s="36"/>
      <c r="R85" s="1" t="s">
        <v>15</v>
      </c>
      <c r="S85" s="37">
        <v>44923</v>
      </c>
      <c r="T85" s="8"/>
      <c r="U85" s="10"/>
    </row>
    <row r="86" spans="1:21">
      <c r="A86" s="7"/>
      <c r="B86" s="3"/>
      <c r="C86" s="3"/>
      <c r="D86" s="3"/>
      <c r="E86" s="3"/>
      <c r="F86" s="15"/>
      <c r="G86" s="3"/>
      <c r="H86" s="3"/>
      <c r="I86" s="3" t="s">
        <v>41</v>
      </c>
      <c r="J86" s="3" t="s">
        <v>42</v>
      </c>
      <c r="N86" s="14"/>
      <c r="O86" s="24"/>
      <c r="P86" s="36"/>
      <c r="Q86" s="36"/>
      <c r="S86" s="36"/>
      <c r="T86" s="8"/>
      <c r="U86" s="10"/>
    </row>
    <row r="87" spans="1:21">
      <c r="A87" s="7"/>
      <c r="B87" s="3"/>
      <c r="C87" s="3"/>
      <c r="D87" s="3"/>
      <c r="E87" s="3"/>
      <c r="F87" s="3"/>
      <c r="G87" s="3"/>
      <c r="H87" s="3"/>
      <c r="I87" s="3" t="s">
        <v>41</v>
      </c>
      <c r="J87" s="3" t="s">
        <v>42</v>
      </c>
      <c r="N87" s="14"/>
      <c r="O87" s="24"/>
      <c r="P87" s="36"/>
      <c r="Q87" s="36"/>
      <c r="S87" s="36"/>
      <c r="T87" s="8"/>
    </row>
    <row r="88" spans="1:21">
      <c r="A88" s="7"/>
      <c r="B88" s="3"/>
      <c r="C88" s="3"/>
      <c r="D88" s="3"/>
      <c r="E88" s="3"/>
      <c r="F88" s="3"/>
      <c r="G88" s="3"/>
      <c r="H88" s="3"/>
      <c r="I88" s="3" t="s">
        <v>41</v>
      </c>
      <c r="J88" s="3" t="s">
        <v>42</v>
      </c>
      <c r="O88" s="24"/>
      <c r="P88" s="36"/>
      <c r="Q88" s="36"/>
      <c r="S88" s="36"/>
      <c r="T88" s="8"/>
      <c r="U88" s="10"/>
    </row>
    <row r="89" spans="1:21">
      <c r="A89" s="7"/>
      <c r="B89" s="3"/>
      <c r="C89" s="3"/>
      <c r="D89" s="3"/>
      <c r="E89" s="3"/>
      <c r="F89" s="3"/>
      <c r="G89" s="3"/>
      <c r="H89" s="3"/>
      <c r="I89" s="3" t="s">
        <v>41</v>
      </c>
      <c r="J89" s="3" t="s">
        <v>42</v>
      </c>
      <c r="O89" s="24"/>
      <c r="P89" s="36"/>
      <c r="Q89" s="36"/>
      <c r="S89" s="36"/>
      <c r="T89" s="8"/>
    </row>
    <row r="90" spans="1:21">
      <c r="A90" s="7"/>
      <c r="B90" s="3"/>
      <c r="C90" s="3"/>
      <c r="D90" s="3"/>
      <c r="E90" s="3"/>
      <c r="F90" s="3"/>
      <c r="G90" s="3"/>
      <c r="H90" s="3"/>
      <c r="I90" s="3" t="s">
        <v>41</v>
      </c>
      <c r="J90" s="3" t="s">
        <v>42</v>
      </c>
      <c r="O90" s="24"/>
      <c r="P90" s="36"/>
      <c r="Q90" s="36"/>
      <c r="S90" s="36"/>
      <c r="T90" s="8"/>
    </row>
    <row r="91" spans="1:21">
      <c r="A91" s="35"/>
      <c r="B91" s="3"/>
      <c r="C91" s="15"/>
      <c r="D91" s="15"/>
      <c r="E91" s="3"/>
      <c r="F91" s="15"/>
      <c r="G91" s="15"/>
      <c r="H91" s="15"/>
      <c r="I91" s="3" t="s">
        <v>41</v>
      </c>
      <c r="J91" s="3" t="s">
        <v>42</v>
      </c>
      <c r="L91" s="14"/>
      <c r="M91" s="14"/>
      <c r="N91" s="14"/>
      <c r="O91" s="24"/>
      <c r="P91" s="38"/>
      <c r="Q91" s="36"/>
      <c r="S91" s="38"/>
      <c r="T91" s="8"/>
    </row>
    <row r="92" spans="1:21">
      <c r="A92" s="35"/>
      <c r="B92" s="3"/>
      <c r="C92" s="15"/>
      <c r="D92" s="15"/>
      <c r="E92" s="3"/>
      <c r="F92" s="15"/>
      <c r="G92" s="15"/>
      <c r="H92" s="15"/>
      <c r="I92" s="3" t="s">
        <v>41</v>
      </c>
      <c r="J92" s="3" t="s">
        <v>42</v>
      </c>
      <c r="L92" s="14"/>
      <c r="M92" s="14"/>
      <c r="N92" s="14"/>
      <c r="O92" s="24"/>
      <c r="P92" s="38"/>
      <c r="Q92" s="36"/>
      <c r="S92" s="38"/>
      <c r="T92" s="8"/>
    </row>
    <row r="93" spans="1:21">
      <c r="A93" s="35"/>
      <c r="B93" s="3"/>
      <c r="C93" s="15"/>
      <c r="D93" s="15"/>
      <c r="E93" s="3"/>
      <c r="F93" s="15"/>
      <c r="G93" s="15"/>
      <c r="H93" s="15"/>
      <c r="I93" s="3" t="s">
        <v>41</v>
      </c>
      <c r="J93" s="3" t="s">
        <v>42</v>
      </c>
      <c r="L93" s="14"/>
      <c r="M93" s="14"/>
      <c r="N93" s="14"/>
      <c r="O93" s="24"/>
      <c r="P93" s="38"/>
      <c r="Q93" s="36"/>
      <c r="S93" s="38"/>
      <c r="T93" s="8"/>
    </row>
    <row r="94" spans="1:21">
      <c r="A94" s="7"/>
      <c r="B94" s="3"/>
      <c r="C94" s="3"/>
      <c r="D94" s="3"/>
      <c r="E94" s="3"/>
      <c r="F94" s="3"/>
      <c r="G94" s="15"/>
      <c r="H94" s="15"/>
      <c r="I94" s="3" t="s">
        <v>41</v>
      </c>
      <c r="J94" s="3" t="s">
        <v>42</v>
      </c>
      <c r="L94" s="14"/>
      <c r="O94" s="24"/>
      <c r="P94" s="36"/>
      <c r="Q94" s="36"/>
      <c r="S94" s="36"/>
      <c r="T94" s="8"/>
    </row>
    <row r="95" spans="1:21">
      <c r="A95" s="7"/>
      <c r="B95" s="3"/>
      <c r="C95" s="3"/>
      <c r="D95" s="3"/>
      <c r="E95" s="3"/>
      <c r="F95" s="3"/>
      <c r="G95" s="3"/>
      <c r="H95" s="3"/>
      <c r="I95" s="3" t="s">
        <v>41</v>
      </c>
      <c r="J95" s="3" t="s">
        <v>42</v>
      </c>
      <c r="P95" s="36"/>
      <c r="Q95" s="36"/>
      <c r="S95" s="36"/>
      <c r="T95" s="36"/>
    </row>
    <row r="96" spans="1:21">
      <c r="A96" s="7"/>
      <c r="B96" s="3"/>
      <c r="C96" s="15"/>
      <c r="D96" s="15"/>
      <c r="E96" s="3"/>
      <c r="F96" s="3"/>
      <c r="G96" s="3"/>
      <c r="H96" s="3"/>
      <c r="I96" s="3" t="s">
        <v>41</v>
      </c>
      <c r="J96" s="3" t="s">
        <v>42</v>
      </c>
      <c r="M96" s="14"/>
      <c r="N96" s="14"/>
      <c r="O96" s="24"/>
      <c r="P96" s="36"/>
      <c r="Q96" s="36"/>
      <c r="S96" s="36"/>
      <c r="T96" s="8"/>
    </row>
    <row r="97" spans="1:20">
      <c r="A97" s="7"/>
      <c r="B97" s="3"/>
      <c r="C97" s="15"/>
      <c r="D97" s="3"/>
      <c r="E97" s="3"/>
      <c r="F97" s="3"/>
      <c r="G97" s="3"/>
      <c r="H97" s="3"/>
      <c r="I97" s="3" t="s">
        <v>41</v>
      </c>
      <c r="J97" s="3" t="s">
        <v>42</v>
      </c>
      <c r="N97" s="14"/>
      <c r="O97" s="24"/>
      <c r="P97" s="36"/>
      <c r="Q97" s="36"/>
      <c r="S97" s="36"/>
      <c r="T97" s="8"/>
    </row>
    <row r="98" spans="1:20">
      <c r="A98" s="7"/>
      <c r="B98" s="3"/>
      <c r="C98" s="3"/>
      <c r="D98" s="3"/>
      <c r="E98" s="3"/>
      <c r="F98" s="3"/>
      <c r="G98" s="3"/>
      <c r="H98" s="3"/>
      <c r="I98" s="3" t="s">
        <v>41</v>
      </c>
      <c r="J98" s="3" t="s">
        <v>42</v>
      </c>
      <c r="N98" s="46"/>
      <c r="O98" s="46"/>
      <c r="P98" s="36"/>
      <c r="Q98" s="36"/>
      <c r="S98" s="36"/>
      <c r="T98" s="8"/>
    </row>
    <row r="99" spans="1:20">
      <c r="A99" s="7"/>
      <c r="B99" s="3"/>
      <c r="C99" s="3"/>
      <c r="D99" s="3"/>
      <c r="E99" s="3"/>
      <c r="F99" s="3"/>
      <c r="G99" s="3"/>
      <c r="H99" s="3"/>
      <c r="I99" s="3" t="s">
        <v>41</v>
      </c>
      <c r="J99" s="3" t="s">
        <v>42</v>
      </c>
      <c r="N99" s="46"/>
      <c r="O99" s="46"/>
      <c r="P99" s="36"/>
      <c r="Q99" s="36"/>
      <c r="S99" s="36"/>
      <c r="T99" s="8"/>
    </row>
    <row r="100" spans="1:20">
      <c r="A100" s="7"/>
      <c r="B100" s="3"/>
      <c r="C100" s="3"/>
      <c r="D100" s="3"/>
      <c r="E100" s="3"/>
      <c r="F100" s="3"/>
      <c r="G100" s="3"/>
      <c r="H100" s="3"/>
      <c r="I100" s="3" t="s">
        <v>41</v>
      </c>
      <c r="J100" s="3" t="s">
        <v>42</v>
      </c>
      <c r="N100" s="46"/>
      <c r="O100" s="46"/>
      <c r="P100" s="36"/>
      <c r="Q100" s="36"/>
      <c r="S100" s="36"/>
      <c r="T100" s="8"/>
    </row>
    <row r="101" spans="1:20">
      <c r="A101" s="7"/>
      <c r="B101" s="3"/>
      <c r="C101" s="3"/>
      <c r="D101" s="3"/>
      <c r="E101" s="3"/>
      <c r="F101" s="3"/>
      <c r="G101" s="3"/>
      <c r="H101" s="3"/>
      <c r="I101" s="3" t="s">
        <v>41</v>
      </c>
      <c r="J101" s="3" t="s">
        <v>42</v>
      </c>
      <c r="N101" s="14"/>
      <c r="O101" s="14"/>
      <c r="P101" s="36"/>
      <c r="Q101" s="36"/>
      <c r="S101" s="36"/>
      <c r="T101" s="8"/>
    </row>
    <row r="102" spans="1:20">
      <c r="A102" s="7"/>
      <c r="B102" s="3"/>
      <c r="C102" s="3"/>
      <c r="D102" s="3"/>
      <c r="E102" s="3"/>
      <c r="F102" s="3"/>
      <c r="G102" s="3"/>
      <c r="H102" s="3"/>
      <c r="I102" s="3" t="s">
        <v>41</v>
      </c>
      <c r="J102" s="3" t="s">
        <v>42</v>
      </c>
      <c r="N102" s="46"/>
      <c r="O102" s="46"/>
      <c r="P102" s="36"/>
      <c r="Q102" s="36"/>
      <c r="S102" s="36"/>
      <c r="T102" s="8"/>
    </row>
    <row r="103" spans="1:20">
      <c r="A103" s="7"/>
      <c r="B103" s="3"/>
      <c r="C103" s="3"/>
      <c r="D103" s="3"/>
      <c r="E103" s="3"/>
      <c r="F103" s="3"/>
      <c r="G103" s="3"/>
      <c r="H103" s="3"/>
      <c r="I103" s="3" t="s">
        <v>41</v>
      </c>
      <c r="J103" s="3" t="s">
        <v>42</v>
      </c>
      <c r="N103" s="46"/>
      <c r="O103" s="46"/>
      <c r="P103" s="36"/>
      <c r="Q103" s="36"/>
      <c r="S103" s="36"/>
      <c r="T103" s="8"/>
    </row>
    <row r="104" spans="1:20">
      <c r="A104" s="7"/>
      <c r="B104" s="3"/>
      <c r="C104" s="15"/>
      <c r="D104" s="3"/>
      <c r="E104" s="3"/>
      <c r="F104" s="3"/>
      <c r="G104" s="3"/>
      <c r="H104" s="3"/>
      <c r="I104" s="3" t="s">
        <v>41</v>
      </c>
      <c r="J104" s="3" t="s">
        <v>42</v>
      </c>
      <c r="N104" s="46"/>
      <c r="O104" s="46"/>
      <c r="P104" s="36"/>
      <c r="Q104" s="36"/>
      <c r="S104" s="36"/>
      <c r="T104" s="8"/>
    </row>
    <row r="105" spans="1:20">
      <c r="A105" s="7"/>
      <c r="B105" s="3"/>
      <c r="C105" s="3"/>
      <c r="D105" s="3"/>
      <c r="E105" s="3"/>
      <c r="F105" s="3"/>
      <c r="G105" s="3"/>
      <c r="H105" s="3"/>
      <c r="I105" s="3" t="s">
        <v>41</v>
      </c>
      <c r="J105" s="3" t="s">
        <v>42</v>
      </c>
      <c r="N105" s="46"/>
      <c r="O105" s="46"/>
      <c r="P105" s="36"/>
      <c r="Q105" s="36"/>
      <c r="S105" s="36"/>
      <c r="T105" s="8"/>
    </row>
    <row r="106" spans="1:20">
      <c r="A106" s="7"/>
      <c r="B106" s="3"/>
      <c r="E106" s="3"/>
      <c r="F106" s="3"/>
      <c r="G106" s="3"/>
      <c r="H106" s="3"/>
      <c r="I106" s="3" t="s">
        <v>41</v>
      </c>
      <c r="J106" s="3" t="s">
        <v>42</v>
      </c>
      <c r="N106" s="14"/>
      <c r="O106" s="14"/>
      <c r="P106" s="36"/>
      <c r="Q106" s="36"/>
      <c r="S106" s="36"/>
      <c r="T106" s="25"/>
    </row>
    <row r="107" spans="1:20">
      <c r="A107" s="7"/>
      <c r="B107" s="3"/>
      <c r="C107" s="47"/>
      <c r="D107" s="47"/>
      <c r="E107" s="3"/>
      <c r="F107" s="3"/>
      <c r="G107" s="3"/>
      <c r="H107" s="3"/>
      <c r="I107" s="3" t="s">
        <v>41</v>
      </c>
      <c r="J107" s="3" t="s">
        <v>42</v>
      </c>
      <c r="N107" s="14"/>
      <c r="O107" s="14"/>
      <c r="P107" s="36"/>
      <c r="Q107" s="36"/>
      <c r="S107" s="36"/>
      <c r="T107" s="25"/>
    </row>
    <row r="108" spans="1:20">
      <c r="A108" s="7"/>
      <c r="B108" s="3"/>
      <c r="C108" s="3"/>
      <c r="D108" s="3"/>
      <c r="E108" s="3"/>
      <c r="F108" s="3"/>
      <c r="G108" s="3"/>
      <c r="H108" s="3"/>
      <c r="I108" s="3" t="s">
        <v>41</v>
      </c>
      <c r="J108" s="3" t="s">
        <v>42</v>
      </c>
      <c r="N108" s="14"/>
      <c r="O108" s="14"/>
      <c r="P108" s="36"/>
      <c r="Q108" s="36"/>
      <c r="S108" s="36"/>
      <c r="T108" s="25"/>
    </row>
    <row r="109" spans="1:20">
      <c r="A109" s="7"/>
      <c r="B109" s="3"/>
      <c r="C109" s="3"/>
      <c r="D109" s="3"/>
      <c r="E109" s="3"/>
      <c r="F109" s="3"/>
      <c r="G109" s="3"/>
      <c r="H109" s="3"/>
      <c r="I109" s="3" t="s">
        <v>41</v>
      </c>
      <c r="J109" s="3" t="s">
        <v>42</v>
      </c>
      <c r="N109" s="14"/>
      <c r="O109" s="24"/>
      <c r="P109" s="36"/>
      <c r="Q109" s="36"/>
      <c r="S109" s="25"/>
      <c r="T109" s="25"/>
    </row>
    <row r="110" spans="1:20">
      <c r="A110" s="7"/>
      <c r="B110" s="3"/>
      <c r="C110" s="3"/>
      <c r="D110" s="3"/>
      <c r="E110" s="3"/>
      <c r="F110" s="3"/>
      <c r="G110" s="3"/>
      <c r="H110" s="3"/>
      <c r="I110" s="3" t="s">
        <v>41</v>
      </c>
      <c r="J110" s="3" t="s">
        <v>42</v>
      </c>
      <c r="N110" s="14"/>
      <c r="O110" s="24"/>
      <c r="P110" s="36"/>
      <c r="Q110" s="36"/>
      <c r="S110" s="25"/>
      <c r="T110" s="25"/>
    </row>
    <row r="111" spans="1:20">
      <c r="A111" s="7"/>
      <c r="B111" s="3"/>
      <c r="C111" s="3"/>
      <c r="D111" s="3"/>
      <c r="E111" s="3"/>
      <c r="F111" s="3"/>
      <c r="G111" s="3"/>
      <c r="H111" s="3"/>
      <c r="I111" s="3" t="s">
        <v>41</v>
      </c>
      <c r="J111" s="3" t="s">
        <v>42</v>
      </c>
      <c r="N111" s="14"/>
      <c r="O111" s="24"/>
      <c r="P111" s="36"/>
      <c r="Q111" s="36"/>
      <c r="S111" s="25"/>
      <c r="T111" s="25"/>
    </row>
    <row r="112" spans="1:20">
      <c r="A112" s="7"/>
      <c r="B112" s="3"/>
      <c r="C112" s="3"/>
      <c r="D112" s="3"/>
      <c r="E112" s="3"/>
      <c r="F112" s="3"/>
      <c r="G112" s="3"/>
      <c r="H112" s="3"/>
      <c r="I112" s="3" t="s">
        <v>41</v>
      </c>
      <c r="J112" s="3" t="s">
        <v>42</v>
      </c>
      <c r="N112" s="14"/>
      <c r="O112" s="14"/>
      <c r="P112" s="36"/>
      <c r="Q112" s="36"/>
      <c r="S112" s="25"/>
      <c r="T112" s="25"/>
    </row>
    <row r="113" spans="1:20">
      <c r="A113" s="7"/>
      <c r="B113" s="3"/>
      <c r="C113" s="3"/>
      <c r="D113" s="3"/>
      <c r="E113" s="3"/>
      <c r="F113" s="3"/>
      <c r="G113" s="3"/>
      <c r="H113" s="3"/>
      <c r="I113" s="3" t="s">
        <v>41</v>
      </c>
      <c r="J113" s="3" t="s">
        <v>42</v>
      </c>
      <c r="P113" s="36"/>
      <c r="Q113" s="36"/>
      <c r="S113" s="36"/>
      <c r="T113" s="36"/>
    </row>
    <row r="114" spans="1:20">
      <c r="A114" s="7"/>
      <c r="B114" s="3"/>
      <c r="C114" s="3"/>
      <c r="D114" s="3"/>
      <c r="E114" s="3"/>
      <c r="F114" s="3"/>
      <c r="G114" s="3"/>
      <c r="H114" s="3"/>
      <c r="I114" s="3" t="s">
        <v>41</v>
      </c>
      <c r="J114" s="3" t="s">
        <v>42</v>
      </c>
      <c r="P114" s="36"/>
      <c r="Q114" s="36"/>
      <c r="S114" s="36"/>
      <c r="T114" s="36"/>
    </row>
    <row r="115" spans="1:20">
      <c r="A115" s="7"/>
      <c r="B115" s="3"/>
      <c r="C115" s="3"/>
      <c r="D115" s="3"/>
      <c r="E115" s="3"/>
      <c r="F115" s="3"/>
      <c r="G115" s="3"/>
      <c r="H115" s="3"/>
      <c r="I115" s="3" t="s">
        <v>41</v>
      </c>
      <c r="J115" s="3" t="s">
        <v>42</v>
      </c>
      <c r="P115" s="36"/>
      <c r="Q115" s="36"/>
      <c r="S115" s="36"/>
      <c r="T115" s="36"/>
    </row>
    <row r="116" spans="1:20">
      <c r="A116" s="7"/>
      <c r="B116" s="3"/>
      <c r="C116" s="3"/>
      <c r="D116" s="3"/>
      <c r="E116" s="3"/>
      <c r="F116" s="3"/>
      <c r="G116" s="3"/>
      <c r="H116" s="3"/>
      <c r="I116" s="3" t="s">
        <v>41</v>
      </c>
      <c r="J116" s="3" t="s">
        <v>42</v>
      </c>
      <c r="P116" s="36"/>
      <c r="Q116" s="36"/>
      <c r="S116" s="36"/>
      <c r="T116" s="36"/>
    </row>
    <row r="117" spans="1:20">
      <c r="A117" s="7"/>
      <c r="B117" s="3"/>
      <c r="C117" s="3"/>
      <c r="D117" s="3"/>
      <c r="E117" s="3"/>
      <c r="F117" s="3"/>
      <c r="G117" s="3"/>
      <c r="H117" s="3"/>
      <c r="I117" s="3" t="s">
        <v>41</v>
      </c>
      <c r="J117" s="3" t="s">
        <v>42</v>
      </c>
      <c r="P117" s="36"/>
      <c r="Q117" s="36"/>
      <c r="S117" s="36"/>
      <c r="T117" s="36"/>
    </row>
    <row r="118" spans="1:20">
      <c r="A118" s="7"/>
      <c r="B118" s="3"/>
      <c r="C118" s="3"/>
      <c r="D118" s="3"/>
      <c r="E118" s="3"/>
      <c r="F118" s="3"/>
      <c r="G118" s="3"/>
      <c r="H118" s="3"/>
      <c r="I118" s="3" t="s">
        <v>41</v>
      </c>
      <c r="J118" s="3" t="s">
        <v>42</v>
      </c>
      <c r="P118" s="36"/>
      <c r="Q118" s="36"/>
      <c r="S118" s="36"/>
      <c r="T118" s="36"/>
    </row>
    <row r="119" spans="1:20">
      <c r="A119" s="7"/>
      <c r="B119" s="3"/>
      <c r="C119" s="3"/>
      <c r="D119" s="3"/>
      <c r="E119" s="3"/>
      <c r="F119" s="3"/>
      <c r="G119" s="3"/>
      <c r="H119" s="3"/>
      <c r="I119" s="3" t="s">
        <v>41</v>
      </c>
      <c r="J119" s="3" t="s">
        <v>42</v>
      </c>
      <c r="P119" s="36"/>
      <c r="Q119" s="36"/>
      <c r="S119" s="36"/>
      <c r="T119" s="36"/>
    </row>
    <row r="120" spans="1:20">
      <c r="A120" s="7"/>
      <c r="B120" s="3"/>
      <c r="C120" s="3"/>
      <c r="D120" s="3"/>
      <c r="E120" s="3"/>
      <c r="F120" s="3"/>
      <c r="G120" s="3"/>
      <c r="H120" s="3"/>
      <c r="I120" s="3" t="s">
        <v>41</v>
      </c>
      <c r="J120" s="3" t="s">
        <v>42</v>
      </c>
      <c r="P120" s="36"/>
      <c r="Q120" s="36"/>
      <c r="S120" s="36"/>
      <c r="T120" s="36"/>
    </row>
    <row r="121" spans="1:20">
      <c r="A121" s="7"/>
      <c r="B121" s="3"/>
      <c r="C121" s="3"/>
      <c r="D121" s="3"/>
      <c r="E121" s="3"/>
      <c r="F121" s="3"/>
      <c r="G121" s="3"/>
      <c r="H121" s="3"/>
      <c r="I121" s="3" t="s">
        <v>41</v>
      </c>
      <c r="J121" s="3" t="s">
        <v>42</v>
      </c>
      <c r="P121" s="36"/>
      <c r="Q121" s="36"/>
      <c r="S121" s="36"/>
      <c r="T121" s="36"/>
    </row>
    <row r="122" spans="1:20">
      <c r="A122" s="7"/>
      <c r="B122" s="3"/>
      <c r="C122" s="3"/>
      <c r="D122" s="3"/>
      <c r="E122" s="3"/>
      <c r="F122" s="3"/>
      <c r="G122" s="3"/>
      <c r="H122" s="3"/>
      <c r="I122" s="3" t="s">
        <v>41</v>
      </c>
      <c r="J122" s="3" t="s">
        <v>42</v>
      </c>
      <c r="P122" s="36"/>
      <c r="Q122" s="36"/>
      <c r="S122" s="36"/>
      <c r="T122" s="36"/>
    </row>
    <row r="123" spans="1:20">
      <c r="A123" s="7"/>
      <c r="B123" s="3"/>
      <c r="C123" s="3"/>
      <c r="D123" s="3"/>
      <c r="E123" s="3"/>
      <c r="F123" s="3"/>
      <c r="G123" s="3"/>
      <c r="H123" s="3"/>
      <c r="I123" s="3" t="s">
        <v>41</v>
      </c>
      <c r="J123" s="3" t="s">
        <v>42</v>
      </c>
      <c r="P123" s="36"/>
      <c r="Q123" s="36"/>
      <c r="S123" s="36"/>
      <c r="T123" s="36"/>
    </row>
    <row r="124" spans="1:20">
      <c r="A124" s="7"/>
      <c r="B124" s="3"/>
      <c r="C124" s="3"/>
      <c r="D124" s="3"/>
      <c r="E124" s="3"/>
      <c r="F124" s="3"/>
      <c r="G124" s="3"/>
      <c r="H124" s="3"/>
      <c r="I124" s="3" t="s">
        <v>41</v>
      </c>
      <c r="J124" s="3" t="s">
        <v>42</v>
      </c>
      <c r="P124" s="36"/>
      <c r="Q124" s="36"/>
      <c r="S124" s="36"/>
      <c r="T124" s="36"/>
    </row>
    <row r="125" spans="1:20">
      <c r="A125" s="7"/>
      <c r="B125" s="3"/>
      <c r="C125" s="3"/>
      <c r="D125" s="3"/>
      <c r="E125" s="3"/>
      <c r="F125" s="3"/>
      <c r="G125" s="3"/>
      <c r="H125" s="3"/>
      <c r="I125" s="3" t="s">
        <v>41</v>
      </c>
      <c r="J125" s="3" t="s">
        <v>42</v>
      </c>
      <c r="P125" s="36"/>
      <c r="Q125" s="36"/>
      <c r="S125" s="36"/>
      <c r="T125" s="36"/>
    </row>
    <row r="126" spans="1:20">
      <c r="A126" s="7"/>
      <c r="B126" s="3"/>
      <c r="C126" s="3"/>
      <c r="D126" s="3"/>
      <c r="E126" s="3"/>
      <c r="F126" s="3"/>
      <c r="G126" s="3"/>
      <c r="H126" s="3"/>
      <c r="I126" s="3" t="s">
        <v>41</v>
      </c>
      <c r="J126" s="3" t="s">
        <v>42</v>
      </c>
      <c r="N126" s="14"/>
      <c r="O126" s="14"/>
      <c r="P126" s="36"/>
      <c r="Q126" s="36"/>
      <c r="S126" s="25"/>
      <c r="T126" s="25"/>
    </row>
    <row r="127" spans="1:20">
      <c r="A127" s="7"/>
      <c r="B127" s="3"/>
      <c r="C127" s="3"/>
      <c r="D127" s="3"/>
      <c r="E127" s="3"/>
      <c r="F127" s="3"/>
      <c r="G127" s="3"/>
      <c r="H127" s="3"/>
      <c r="I127" s="3" t="s">
        <v>41</v>
      </c>
      <c r="J127" s="3" t="s">
        <v>42</v>
      </c>
      <c r="M127" s="14"/>
      <c r="N127" s="14"/>
      <c r="O127" s="14"/>
      <c r="P127" s="36"/>
      <c r="Q127" s="36"/>
      <c r="S127" s="25"/>
      <c r="T127" s="25"/>
    </row>
    <row r="128" spans="1:20">
      <c r="A128" s="7"/>
      <c r="B128" s="3"/>
      <c r="C128" s="3"/>
      <c r="D128" s="3"/>
      <c r="E128" s="3"/>
      <c r="F128" s="3"/>
      <c r="G128" s="3"/>
      <c r="H128" s="3"/>
      <c r="I128" s="3" t="s">
        <v>41</v>
      </c>
      <c r="J128" s="3" t="s">
        <v>42</v>
      </c>
      <c r="N128" s="14"/>
      <c r="O128" s="24"/>
      <c r="P128" s="36"/>
      <c r="Q128" s="36"/>
      <c r="S128" s="25"/>
      <c r="T128" s="25"/>
    </row>
    <row r="129" spans="1:20">
      <c r="A129" s="7"/>
      <c r="B129" s="3"/>
      <c r="C129" s="3"/>
      <c r="D129" s="3"/>
      <c r="E129" s="3"/>
      <c r="F129" s="3"/>
      <c r="G129" s="3"/>
      <c r="H129" s="3"/>
      <c r="I129" s="3" t="s">
        <v>41</v>
      </c>
      <c r="J129" s="3" t="s">
        <v>42</v>
      </c>
      <c r="N129" s="14"/>
      <c r="O129" s="24"/>
      <c r="P129" s="36"/>
      <c r="Q129" s="36"/>
      <c r="S129" s="25"/>
      <c r="T129" s="25"/>
    </row>
    <row r="130" spans="1:20">
      <c r="A130" s="7"/>
      <c r="B130" s="3"/>
      <c r="C130" s="3"/>
      <c r="D130" s="3"/>
      <c r="E130" s="3"/>
      <c r="F130" s="3"/>
      <c r="G130" s="3"/>
      <c r="H130" s="3"/>
      <c r="I130" s="3" t="s">
        <v>41</v>
      </c>
      <c r="J130" s="3" t="s">
        <v>42</v>
      </c>
      <c r="N130" s="14"/>
      <c r="O130" s="24"/>
      <c r="P130" s="36"/>
      <c r="Q130" s="36"/>
    </row>
    <row r="131" spans="1:20">
      <c r="A131" s="7"/>
      <c r="B131" s="3"/>
      <c r="C131" s="3"/>
      <c r="D131" s="3"/>
      <c r="E131" s="3"/>
      <c r="F131" s="3"/>
      <c r="G131" s="3"/>
      <c r="H131" s="3"/>
      <c r="I131" s="3" t="s">
        <v>41</v>
      </c>
      <c r="J131" s="3" t="s">
        <v>42</v>
      </c>
      <c r="N131" s="14"/>
      <c r="O131" s="14"/>
      <c r="P131" s="36"/>
      <c r="Q131" s="36"/>
      <c r="S131" s="25"/>
    </row>
    <row r="132" spans="1:20">
      <c r="A132" s="7"/>
      <c r="B132" s="3"/>
      <c r="C132" s="3"/>
      <c r="D132" s="3"/>
      <c r="E132" s="3"/>
      <c r="F132" s="3"/>
      <c r="G132" s="3"/>
      <c r="H132" s="3"/>
      <c r="I132" s="3" t="s">
        <v>41</v>
      </c>
      <c r="J132" s="3" t="s">
        <v>42</v>
      </c>
      <c r="N132" s="14"/>
      <c r="O132" s="24"/>
      <c r="P132" s="36"/>
      <c r="Q132" s="36"/>
      <c r="S132" s="36"/>
      <c r="T132" s="36"/>
    </row>
    <row r="133" spans="1:20">
      <c r="A133" s="7"/>
      <c r="B133" s="3"/>
      <c r="C133" s="3"/>
      <c r="D133" s="3"/>
      <c r="E133" s="3"/>
      <c r="F133" s="3"/>
      <c r="G133" s="3"/>
      <c r="H133" s="3"/>
      <c r="I133" s="3" t="s">
        <v>41</v>
      </c>
      <c r="J133" s="3" t="s">
        <v>42</v>
      </c>
      <c r="N133" s="14"/>
      <c r="O133" s="14"/>
      <c r="P133" s="36"/>
      <c r="Q133" s="36"/>
    </row>
    <row r="134" spans="1:20">
      <c r="A134" s="3"/>
      <c r="B134" s="3"/>
      <c r="C134" s="3"/>
      <c r="D134" s="3"/>
      <c r="E134" s="3"/>
      <c r="F134" s="3"/>
      <c r="G134" s="3"/>
      <c r="H134" s="3"/>
      <c r="I134" s="3" t="s">
        <v>41</v>
      </c>
      <c r="J134" s="3" t="s">
        <v>42</v>
      </c>
      <c r="O134" s="14"/>
      <c r="P134" s="36"/>
      <c r="Q134" s="36"/>
    </row>
    <row r="135" spans="1:20">
      <c r="A135" s="3"/>
      <c r="B135" s="3"/>
      <c r="C135" s="3"/>
      <c r="E135" s="3"/>
      <c r="F135" s="3"/>
      <c r="G135" s="3"/>
      <c r="H135" s="3"/>
      <c r="I135" s="3" t="s">
        <v>41</v>
      </c>
      <c r="J135" s="3" t="s">
        <v>42</v>
      </c>
      <c r="O135" s="14"/>
      <c r="P135" s="36"/>
      <c r="Q135" s="36"/>
    </row>
    <row r="136" spans="1:20">
      <c r="A136" s="3"/>
      <c r="B136" s="3"/>
      <c r="C136" s="3"/>
      <c r="E136" s="3"/>
      <c r="F136" s="3"/>
      <c r="G136" s="3"/>
      <c r="H136" s="3"/>
      <c r="I136" s="3" t="s">
        <v>41</v>
      </c>
      <c r="J136" s="3" t="s">
        <v>42</v>
      </c>
      <c r="O136" s="14"/>
      <c r="P136" s="36"/>
      <c r="Q136" s="36"/>
    </row>
    <row r="137" spans="1:20">
      <c r="A137" s="7"/>
      <c r="B137" s="48"/>
      <c r="C137" s="3"/>
      <c r="D137" s="3"/>
      <c r="E137" s="3"/>
      <c r="F137" s="3"/>
      <c r="G137" s="3"/>
      <c r="H137" s="3"/>
      <c r="I137" s="3" t="s">
        <v>41</v>
      </c>
      <c r="J137" s="3" t="s">
        <v>42</v>
      </c>
      <c r="O137" s="14"/>
      <c r="P137" s="36"/>
      <c r="Q137" s="36"/>
    </row>
    <row r="138" spans="1:20">
      <c r="A138" s="7"/>
      <c r="B138" s="48"/>
      <c r="C138" s="3"/>
      <c r="D138" s="3"/>
      <c r="E138" s="3"/>
      <c r="F138" s="3"/>
      <c r="G138" s="3"/>
      <c r="H138" s="3"/>
      <c r="I138" s="3" t="s">
        <v>41</v>
      </c>
      <c r="J138" s="3" t="s">
        <v>42</v>
      </c>
      <c r="O138" s="14"/>
      <c r="P138" s="36"/>
      <c r="Q138" s="36"/>
    </row>
    <row r="139" spans="1:20">
      <c r="A139" s="7"/>
      <c r="B139" s="48"/>
      <c r="C139" s="49"/>
      <c r="D139" s="3"/>
      <c r="E139" s="3"/>
      <c r="F139" s="3"/>
      <c r="G139" s="3"/>
      <c r="H139" s="3"/>
      <c r="I139" s="3" t="s">
        <v>41</v>
      </c>
      <c r="J139" s="3" t="s">
        <v>42</v>
      </c>
      <c r="O139" s="14"/>
      <c r="P139" s="36"/>
      <c r="Q139" s="36"/>
    </row>
    <row r="140" spans="1:20">
      <c r="A140" s="7"/>
      <c r="B140" s="48"/>
      <c r="C140" s="3"/>
      <c r="D140" s="3"/>
      <c r="E140" s="3"/>
      <c r="F140" s="3"/>
      <c r="G140" s="3"/>
      <c r="H140" s="3"/>
      <c r="I140" s="3" t="s">
        <v>41</v>
      </c>
      <c r="J140" s="3" t="s">
        <v>42</v>
      </c>
      <c r="O140" s="14"/>
      <c r="P140" s="36"/>
      <c r="Q140" s="36"/>
    </row>
    <row r="141" spans="1:20">
      <c r="A141" s="7"/>
      <c r="B141" s="48"/>
      <c r="C141" s="3"/>
      <c r="D141" s="3"/>
      <c r="E141" s="3"/>
      <c r="F141" s="3"/>
      <c r="G141" s="3"/>
      <c r="H141" s="3"/>
      <c r="I141" s="3" t="s">
        <v>41</v>
      </c>
      <c r="J141" s="3" t="s">
        <v>42</v>
      </c>
      <c r="O141" s="14"/>
      <c r="P141" s="36"/>
      <c r="Q141" s="36"/>
    </row>
    <row r="142" spans="1:20">
      <c r="A142" s="7"/>
      <c r="B142" s="48"/>
      <c r="C142" s="3"/>
      <c r="D142" s="3"/>
      <c r="E142" s="3"/>
      <c r="F142" s="3"/>
      <c r="G142" s="3"/>
      <c r="H142" s="3"/>
      <c r="I142" s="3" t="s">
        <v>41</v>
      </c>
      <c r="J142" s="3" t="s">
        <v>42</v>
      </c>
      <c r="O142" s="14"/>
      <c r="P142" s="36"/>
      <c r="Q142" s="36"/>
    </row>
    <row r="143" spans="1:20">
      <c r="A143" s="7"/>
      <c r="B143" s="48"/>
      <c r="C143" s="3"/>
      <c r="D143" s="3"/>
      <c r="E143" s="3"/>
      <c r="F143" s="3"/>
      <c r="G143" s="3"/>
      <c r="H143" s="3"/>
      <c r="I143" s="3" t="s">
        <v>41</v>
      </c>
      <c r="J143" s="3" t="s">
        <v>42</v>
      </c>
      <c r="O143" s="14"/>
      <c r="P143" s="36"/>
      <c r="Q143" s="36"/>
    </row>
    <row r="144" spans="1:20">
      <c r="B144" s="3"/>
      <c r="C144" s="3"/>
      <c r="D144" s="3"/>
      <c r="E144" s="3"/>
      <c r="F144" s="3"/>
      <c r="G144" s="3"/>
      <c r="H144" s="3"/>
      <c r="I144" s="3" t="s">
        <v>41</v>
      </c>
      <c r="J144" s="3" t="s">
        <v>42</v>
      </c>
      <c r="O144" s="14"/>
      <c r="P144" s="36"/>
      <c r="Q144" s="56"/>
    </row>
  </sheetData>
  <conditionalFormatting sqref="F2:F13">
    <cfRule type="duplicateValues" dxfId="219" priority="3"/>
  </conditionalFormatting>
  <conditionalFormatting sqref="F14:F64 F86:F143">
    <cfRule type="duplicateValues" dxfId="218" priority="9"/>
  </conditionalFormatting>
  <conditionalFormatting sqref="F144">
    <cfRule type="duplicateValues" dxfId="217" priority="6"/>
  </conditionalFormatting>
  <conditionalFormatting sqref="G2:H13">
    <cfRule type="duplicateValues" dxfId="216" priority="2"/>
  </conditionalFormatting>
  <conditionalFormatting sqref="G14:H143">
    <cfRule type="duplicateValues" dxfId="215" priority="8"/>
  </conditionalFormatting>
  <conditionalFormatting sqref="G144:H144">
    <cfRule type="duplicateValues" dxfId="214" priority="5"/>
  </conditionalFormatting>
  <pageMargins left="0.7" right="0.7" top="0.75" bottom="0.75" header="0.3" footer="0.3"/>
  <pageSetup orientation="portrait" r:id="rId1"/>
  <legacy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2E4DB-7511-4426-8D14-4A0893625B8D}">
  <dimension ref="A1:AO144"/>
  <sheetViews>
    <sheetView zoomScaleNormal="100" workbookViewId="0">
      <pane ySplit="1" topLeftCell="A2" activePane="bottomLeft" state="frozen"/>
      <selection pane="bottomLeft" activeCell="Q24" sqref="Q24"/>
      <selection activeCell="B1" sqref="B1"/>
    </sheetView>
  </sheetViews>
  <sheetFormatPr defaultColWidth="9.140625" defaultRowHeight="15"/>
  <cols>
    <col min="1" max="1" width="12.85546875" style="2" customWidth="1"/>
    <col min="2" max="2" width="12.85546875" style="1" bestFit="1" customWidth="1"/>
    <col min="3" max="3" width="10.140625" style="1" customWidth="1"/>
    <col min="4" max="6" width="16.5703125" style="1" hidden="1" customWidth="1"/>
    <col min="7" max="8" width="16.5703125" style="1" bestFit="1" customWidth="1"/>
    <col min="9" max="9" width="16.42578125" style="1" customWidth="1"/>
    <col min="10" max="10" width="15.42578125" style="1" customWidth="1"/>
    <col min="11" max="11" width="20.28515625" style="1" customWidth="1"/>
    <col min="12" max="12" width="11.7109375" style="1" bestFit="1" customWidth="1"/>
    <col min="13" max="13" width="18.85546875" style="1" hidden="1" customWidth="1"/>
    <col min="14" max="14" width="11.7109375" style="1" bestFit="1" customWidth="1"/>
    <col min="15" max="15" width="12.85546875" style="1" bestFit="1" customWidth="1"/>
    <col min="16" max="16" width="17.7109375" style="1" customWidth="1"/>
    <col min="17" max="17" width="10.5703125" style="1" bestFit="1" customWidth="1"/>
    <col min="18" max="19" width="12.85546875" style="1" customWidth="1"/>
    <col min="20" max="20" width="9.28515625" style="1" bestFit="1" customWidth="1"/>
    <col min="21" max="40" width="9.140625" style="1" bestFit="1" customWidth="1"/>
    <col min="41" max="41" width="8.42578125" style="1" bestFit="1" customWidth="1"/>
    <col min="42" max="42" width="9.140625" style="1" bestFit="1" customWidth="1"/>
    <col min="43" max="16384" width="9.140625" style="1"/>
  </cols>
  <sheetData>
    <row r="1" spans="1:20" ht="14.25">
      <c r="A1" s="13" t="s">
        <v>0</v>
      </c>
      <c r="B1" s="11" t="s">
        <v>1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4</v>
      </c>
      <c r="H1" s="11" t="s">
        <v>5</v>
      </c>
      <c r="I1" s="11" t="s">
        <v>6</v>
      </c>
      <c r="J1" s="11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 t="s">
        <v>14</v>
      </c>
      <c r="R1" s="12" t="s">
        <v>15</v>
      </c>
      <c r="S1" s="12" t="s">
        <v>16</v>
      </c>
      <c r="T1" s="12" t="s">
        <v>17</v>
      </c>
    </row>
    <row r="2" spans="1:20">
      <c r="A2" s="7">
        <v>3501009727</v>
      </c>
      <c r="B2" s="3" t="s">
        <v>1647</v>
      </c>
      <c r="C2" s="3" t="s">
        <v>457</v>
      </c>
      <c r="D2" s="3"/>
      <c r="E2" s="61" t="s">
        <v>805</v>
      </c>
      <c r="F2" s="3"/>
      <c r="G2" s="3" t="s">
        <v>1648</v>
      </c>
      <c r="H2" s="3" t="s">
        <v>1649</v>
      </c>
      <c r="I2" s="3" t="s">
        <v>41</v>
      </c>
      <c r="J2" s="3" t="s">
        <v>42</v>
      </c>
      <c r="K2" s="1" t="str">
        <f>"DFS 8-AX250-"&amp;Table15612[[#This Row],[GAS]]</f>
        <v>DFS 8-AX250-TBD</v>
      </c>
      <c r="O2" s="36">
        <v>45275</v>
      </c>
      <c r="P2" s="36"/>
      <c r="Q2" s="1" t="s">
        <v>1650</v>
      </c>
      <c r="R2" s="36"/>
      <c r="S2" s="36"/>
    </row>
    <row r="3" spans="1:20">
      <c r="A3" s="7">
        <v>3501009727</v>
      </c>
      <c r="B3" s="3" t="s">
        <v>1651</v>
      </c>
      <c r="C3" s="3" t="s">
        <v>457</v>
      </c>
      <c r="D3" s="3"/>
      <c r="E3" s="61" t="s">
        <v>805</v>
      </c>
      <c r="F3" s="3"/>
      <c r="G3" s="3" t="s">
        <v>1652</v>
      </c>
      <c r="H3" s="3" t="s">
        <v>1653</v>
      </c>
      <c r="I3" s="3" t="s">
        <v>41</v>
      </c>
      <c r="J3" s="3" t="s">
        <v>42</v>
      </c>
      <c r="K3" s="1" t="str">
        <f>"DFS 8-AX250-"&amp;Table15612[[#This Row],[GAS]]</f>
        <v>DFS 8-AX250-TBD</v>
      </c>
      <c r="M3" s="57"/>
      <c r="N3" s="57"/>
      <c r="O3" s="36">
        <v>45275</v>
      </c>
      <c r="P3" s="36"/>
      <c r="Q3" s="1" t="s">
        <v>1650</v>
      </c>
      <c r="R3" s="36"/>
      <c r="S3" s="36"/>
    </row>
    <row r="4" spans="1:20">
      <c r="A4" s="7">
        <v>3501009727</v>
      </c>
      <c r="B4" s="3" t="s">
        <v>1654</v>
      </c>
      <c r="C4" s="3" t="s">
        <v>457</v>
      </c>
      <c r="D4" s="3"/>
      <c r="E4" s="61" t="s">
        <v>805</v>
      </c>
      <c r="F4" s="3"/>
      <c r="G4" s="3" t="s">
        <v>1655</v>
      </c>
      <c r="H4" s="3" t="s">
        <v>1656</v>
      </c>
      <c r="I4" s="3" t="s">
        <v>41</v>
      </c>
      <c r="J4" s="3" t="s">
        <v>42</v>
      </c>
      <c r="K4" s="1" t="str">
        <f>"DFS 8-AX250-"&amp;Table15612[[#This Row],[GAS]]</f>
        <v>DFS 8-AX250-TBD</v>
      </c>
      <c r="M4" s="57"/>
      <c r="N4" s="57"/>
      <c r="O4" s="36">
        <v>45275</v>
      </c>
      <c r="P4" s="36"/>
      <c r="Q4" s="1" t="s">
        <v>1657</v>
      </c>
      <c r="R4" s="36"/>
      <c r="S4" s="36"/>
    </row>
    <row r="5" spans="1:20">
      <c r="A5" s="7">
        <v>3501009727</v>
      </c>
      <c r="B5" s="3" t="s">
        <v>1658</v>
      </c>
      <c r="C5" s="3" t="s">
        <v>457</v>
      </c>
      <c r="D5" s="3"/>
      <c r="E5" s="61" t="s">
        <v>805</v>
      </c>
      <c r="F5" s="3"/>
      <c r="G5" s="3" t="s">
        <v>1659</v>
      </c>
      <c r="H5" s="3" t="s">
        <v>1660</v>
      </c>
      <c r="I5" s="3" t="s">
        <v>41</v>
      </c>
      <c r="J5" s="3" t="s">
        <v>42</v>
      </c>
      <c r="K5" s="1" t="str">
        <f>"DFS 8-AX250-"&amp;Table15612[[#This Row],[GAS]]</f>
        <v>DFS 8-AX250-TBD</v>
      </c>
      <c r="M5" s="57"/>
      <c r="N5" s="57"/>
      <c r="O5" s="36">
        <v>45275</v>
      </c>
      <c r="P5" s="36"/>
      <c r="Q5" s="1" t="s">
        <v>1657</v>
      </c>
      <c r="R5" s="36"/>
      <c r="S5" s="36"/>
    </row>
    <row r="6" spans="1:20">
      <c r="A6" s="7">
        <v>3501009727</v>
      </c>
      <c r="B6" s="3" t="s">
        <v>1661</v>
      </c>
      <c r="C6" s="3" t="s">
        <v>457</v>
      </c>
      <c r="D6" s="3"/>
      <c r="E6" s="61" t="s">
        <v>805</v>
      </c>
      <c r="F6" s="3"/>
      <c r="G6" s="3" t="s">
        <v>1662</v>
      </c>
      <c r="H6" s="3" t="s">
        <v>1663</v>
      </c>
      <c r="I6" s="3" t="s">
        <v>41</v>
      </c>
      <c r="J6" s="3" t="s">
        <v>42</v>
      </c>
      <c r="K6" s="1" t="str">
        <f>"DFS 8-AX250-"&amp;Table15612[[#This Row],[GAS]]</f>
        <v>DFS 8-AX250-TBD</v>
      </c>
      <c r="M6" s="57"/>
      <c r="N6" s="57"/>
      <c r="O6" s="36">
        <v>45275</v>
      </c>
      <c r="P6" s="36"/>
      <c r="Q6" s="1" t="s">
        <v>1657</v>
      </c>
      <c r="R6" s="36"/>
      <c r="S6" s="36"/>
    </row>
    <row r="7" spans="1:20">
      <c r="A7" s="7">
        <v>3501009727</v>
      </c>
      <c r="B7" s="3" t="s">
        <v>1664</v>
      </c>
      <c r="C7" s="3" t="s">
        <v>457</v>
      </c>
      <c r="D7" s="3"/>
      <c r="E7" s="61" t="s">
        <v>805</v>
      </c>
      <c r="F7" s="3"/>
      <c r="G7" s="3" t="s">
        <v>1665</v>
      </c>
      <c r="H7" s="3" t="s">
        <v>1666</v>
      </c>
      <c r="I7" s="3" t="s">
        <v>41</v>
      </c>
      <c r="J7" s="3" t="s">
        <v>42</v>
      </c>
      <c r="K7" s="1" t="str">
        <f>"DFS 8-AX250-"&amp;Table15612[[#This Row],[GAS]]</f>
        <v>DFS 8-AX250-TBD</v>
      </c>
      <c r="M7" s="57"/>
      <c r="N7" s="57"/>
      <c r="O7" s="36">
        <v>45275</v>
      </c>
      <c r="P7" s="36"/>
      <c r="Q7" s="1" t="s">
        <v>1657</v>
      </c>
      <c r="R7" s="36"/>
      <c r="S7" s="36"/>
    </row>
    <row r="8" spans="1:20">
      <c r="A8" s="7">
        <v>3501009727</v>
      </c>
      <c r="B8" s="3" t="s">
        <v>1667</v>
      </c>
      <c r="C8" s="3" t="s">
        <v>457</v>
      </c>
      <c r="D8" s="3"/>
      <c r="E8" s="61" t="s">
        <v>805</v>
      </c>
      <c r="F8" s="3"/>
      <c r="G8" s="3" t="s">
        <v>1668</v>
      </c>
      <c r="H8" s="3" t="s">
        <v>1669</v>
      </c>
      <c r="I8" s="3" t="s">
        <v>41</v>
      </c>
      <c r="J8" s="3" t="s">
        <v>42</v>
      </c>
      <c r="K8" s="1" t="str">
        <f>"DFS 8-AX250-"&amp;Table15612[[#This Row],[GAS]]</f>
        <v>DFS 8-AX250-TBD</v>
      </c>
      <c r="M8" s="57"/>
      <c r="N8" s="57"/>
      <c r="O8" s="36">
        <v>45275</v>
      </c>
      <c r="P8" s="36"/>
      <c r="Q8" s="1" t="s">
        <v>1657</v>
      </c>
      <c r="R8" s="36"/>
      <c r="S8" s="36"/>
    </row>
    <row r="9" spans="1:20">
      <c r="A9" s="7">
        <v>3501009727</v>
      </c>
      <c r="B9" s="3" t="s">
        <v>1670</v>
      </c>
      <c r="C9" s="3" t="s">
        <v>457</v>
      </c>
      <c r="D9" s="3"/>
      <c r="E9" s="61" t="s">
        <v>805</v>
      </c>
      <c r="F9" s="3"/>
      <c r="G9" s="3" t="s">
        <v>1671</v>
      </c>
      <c r="H9" s="3" t="s">
        <v>1672</v>
      </c>
      <c r="I9" s="3" t="s">
        <v>41</v>
      </c>
      <c r="J9" s="3" t="s">
        <v>42</v>
      </c>
      <c r="K9" s="1" t="str">
        <f>"DFS 8-AX250-"&amp;Table15612[[#This Row],[GAS]]</f>
        <v>DFS 8-AX250-TBD</v>
      </c>
      <c r="M9" s="57"/>
      <c r="N9" s="57"/>
      <c r="O9" s="36">
        <v>45275</v>
      </c>
      <c r="P9" s="36"/>
      <c r="Q9" s="1" t="s">
        <v>1657</v>
      </c>
      <c r="R9" s="36"/>
      <c r="S9" s="36"/>
    </row>
    <row r="10" spans="1:20">
      <c r="A10" s="7">
        <v>3501009727</v>
      </c>
      <c r="B10" s="3" t="s">
        <v>1673</v>
      </c>
      <c r="C10" s="3" t="s">
        <v>457</v>
      </c>
      <c r="D10" s="3"/>
      <c r="E10" s="61" t="s">
        <v>805</v>
      </c>
      <c r="F10" s="3"/>
      <c r="G10" s="3" t="s">
        <v>1674</v>
      </c>
      <c r="H10" s="3" t="s">
        <v>1675</v>
      </c>
      <c r="I10" s="3" t="s">
        <v>41</v>
      </c>
      <c r="J10" s="3" t="s">
        <v>42</v>
      </c>
      <c r="K10" s="1" t="str">
        <f>"DFS 8-AX250-"&amp;Table15612[[#This Row],[GAS]]</f>
        <v>DFS 8-AX250-TBD</v>
      </c>
      <c r="M10" s="57"/>
      <c r="N10" s="57"/>
      <c r="O10" s="36">
        <v>45275</v>
      </c>
      <c r="P10" s="36"/>
      <c r="Q10" s="1" t="s">
        <v>1657</v>
      </c>
      <c r="R10" s="36"/>
      <c r="S10" s="36"/>
    </row>
    <row r="11" spans="1:20">
      <c r="A11" s="7">
        <v>3501009727</v>
      </c>
      <c r="B11" s="3" t="s">
        <v>1676</v>
      </c>
      <c r="C11" s="3" t="s">
        <v>457</v>
      </c>
      <c r="D11" s="3"/>
      <c r="E11" s="61" t="s">
        <v>805</v>
      </c>
      <c r="F11" s="3"/>
      <c r="G11" s="3" t="s">
        <v>1677</v>
      </c>
      <c r="H11" s="3" t="s">
        <v>1678</v>
      </c>
      <c r="I11" s="3" t="s">
        <v>41</v>
      </c>
      <c r="J11" s="3" t="s">
        <v>42</v>
      </c>
      <c r="K11" s="1" t="str">
        <f>"DFS 8-AX250-"&amp;Table15612[[#This Row],[GAS]]</f>
        <v>DFS 8-AX250-TBD</v>
      </c>
      <c r="M11" s="57"/>
      <c r="N11" s="57"/>
      <c r="O11" s="36">
        <v>45275</v>
      </c>
      <c r="P11" s="36"/>
      <c r="Q11" s="1" t="s">
        <v>1657</v>
      </c>
      <c r="R11" s="36"/>
      <c r="S11" s="36"/>
    </row>
    <row r="12" spans="1:20">
      <c r="A12" s="7">
        <v>3501009727</v>
      </c>
      <c r="B12" s="3" t="s">
        <v>1679</v>
      </c>
      <c r="C12" s="3" t="s">
        <v>457</v>
      </c>
      <c r="D12" s="3"/>
      <c r="E12" s="61" t="s">
        <v>805</v>
      </c>
      <c r="F12" s="3"/>
      <c r="G12" s="3" t="s">
        <v>1680</v>
      </c>
      <c r="H12" s="3" t="s">
        <v>1681</v>
      </c>
      <c r="I12" s="3" t="s">
        <v>41</v>
      </c>
      <c r="J12" s="3" t="s">
        <v>42</v>
      </c>
      <c r="K12" s="1" t="str">
        <f>"DFS 8-AX250-"&amp;Table15612[[#This Row],[GAS]]</f>
        <v>DFS 8-AX250-TBD</v>
      </c>
      <c r="M12" s="57"/>
      <c r="N12" s="57"/>
      <c r="O12" s="36">
        <v>45275</v>
      </c>
      <c r="P12" s="36"/>
      <c r="Q12" s="1" t="s">
        <v>1657</v>
      </c>
      <c r="R12" s="36"/>
      <c r="S12" s="50"/>
    </row>
    <row r="13" spans="1:20">
      <c r="A13" s="7">
        <v>3501009727</v>
      </c>
      <c r="B13" s="3" t="s">
        <v>1682</v>
      </c>
      <c r="C13" s="3" t="s">
        <v>457</v>
      </c>
      <c r="D13" s="3"/>
      <c r="E13" s="61" t="s">
        <v>805</v>
      </c>
      <c r="F13" s="3"/>
      <c r="G13" s="3" t="s">
        <v>1683</v>
      </c>
      <c r="H13" s="3" t="s">
        <v>1684</v>
      </c>
      <c r="I13" s="3" t="s">
        <v>41</v>
      </c>
      <c r="J13" s="3" t="s">
        <v>42</v>
      </c>
      <c r="K13" s="1" t="str">
        <f>"DFS 8-AX250-"&amp;Table15612[[#This Row],[GAS]]</f>
        <v>DFS 8-AX250-TBD</v>
      </c>
      <c r="O13" s="36">
        <v>45275</v>
      </c>
      <c r="P13" s="36"/>
      <c r="Q13" s="1" t="s">
        <v>1657</v>
      </c>
      <c r="R13" s="36"/>
      <c r="S13" s="36"/>
    </row>
    <row r="14" spans="1:20">
      <c r="A14" s="7">
        <v>3501009727</v>
      </c>
      <c r="B14" s="3" t="s">
        <v>1685</v>
      </c>
      <c r="C14" s="3" t="s">
        <v>457</v>
      </c>
      <c r="D14" s="3"/>
      <c r="E14" s="61" t="s">
        <v>805</v>
      </c>
      <c r="F14" s="15"/>
      <c r="G14" s="3" t="s">
        <v>1686</v>
      </c>
      <c r="H14" s="3" t="s">
        <v>1687</v>
      </c>
      <c r="I14" s="3" t="s">
        <v>41</v>
      </c>
      <c r="J14" s="3" t="s">
        <v>42</v>
      </c>
      <c r="K14" s="1" t="str">
        <f>"DFS 8-AX250-"&amp;Table15612[[#This Row],[GAS]]</f>
        <v>DFS 8-AX250-TBD</v>
      </c>
      <c r="O14" s="36">
        <v>45275</v>
      </c>
      <c r="P14" s="36"/>
      <c r="Q14" s="1" t="s">
        <v>1657</v>
      </c>
      <c r="R14" s="36"/>
      <c r="S14" s="8"/>
    </row>
    <row r="15" spans="1:20">
      <c r="A15" s="7">
        <v>3501009727</v>
      </c>
      <c r="B15" s="3" t="s">
        <v>1688</v>
      </c>
      <c r="C15" s="3" t="s">
        <v>457</v>
      </c>
      <c r="D15" s="3"/>
      <c r="E15" s="61" t="s">
        <v>805</v>
      </c>
      <c r="F15" s="15"/>
      <c r="G15" s="3" t="s">
        <v>1689</v>
      </c>
      <c r="H15" s="3" t="s">
        <v>1690</v>
      </c>
      <c r="I15" s="3" t="s">
        <v>41</v>
      </c>
      <c r="J15" s="3" t="s">
        <v>42</v>
      </c>
      <c r="K15" s="1" t="str">
        <f>"DFS 8-AX250-"&amp;Table15612[[#This Row],[GAS]]</f>
        <v>DFS 8-AX250-TBD</v>
      </c>
      <c r="O15" s="36">
        <v>45275</v>
      </c>
      <c r="P15" s="36"/>
      <c r="Q15" s="1" t="s">
        <v>1657</v>
      </c>
      <c r="R15" s="36"/>
      <c r="S15" s="8"/>
      <c r="T15" s="14"/>
    </row>
    <row r="16" spans="1:20">
      <c r="A16" s="7">
        <v>3501009727</v>
      </c>
      <c r="B16" s="3" t="s">
        <v>1691</v>
      </c>
      <c r="C16" s="3" t="s">
        <v>457</v>
      </c>
      <c r="D16" s="3"/>
      <c r="E16" s="61" t="s">
        <v>805</v>
      </c>
      <c r="F16" s="15"/>
      <c r="G16" s="3" t="s">
        <v>1692</v>
      </c>
      <c r="H16" s="3" t="s">
        <v>1693</v>
      </c>
      <c r="I16" s="3" t="s">
        <v>41</v>
      </c>
      <c r="J16" s="3" t="s">
        <v>42</v>
      </c>
      <c r="K16" s="1" t="str">
        <f>"DFS 8-AX250-"&amp;Table15612[[#This Row],[GAS]]</f>
        <v>DFS 8-AX250-TBD</v>
      </c>
      <c r="O16" s="36">
        <v>45275</v>
      </c>
      <c r="P16" s="36"/>
      <c r="Q16" s="1" t="s">
        <v>1657</v>
      </c>
      <c r="R16" s="36"/>
      <c r="S16" s="8"/>
    </row>
    <row r="17" spans="1:20">
      <c r="A17" s="7">
        <v>3501009726</v>
      </c>
      <c r="B17" s="3" t="s">
        <v>1694</v>
      </c>
      <c r="C17" s="3" t="s">
        <v>457</v>
      </c>
      <c r="D17" s="3"/>
      <c r="E17" s="61" t="s">
        <v>805</v>
      </c>
      <c r="F17" s="15"/>
      <c r="G17" s="3" t="s">
        <v>1695</v>
      </c>
      <c r="H17" s="3" t="s">
        <v>1696</v>
      </c>
      <c r="I17" s="3" t="s">
        <v>41</v>
      </c>
      <c r="J17" s="3" t="s">
        <v>42</v>
      </c>
      <c r="K17" s="1" t="str">
        <f>"DFS 8-AX250-"&amp;Table15612[[#This Row],[GAS]]</f>
        <v>DFS 8-AX250-TBD</v>
      </c>
      <c r="O17" s="36">
        <v>45275</v>
      </c>
      <c r="P17" s="36"/>
      <c r="Q17" s="1" t="s">
        <v>1657</v>
      </c>
      <c r="R17" s="36"/>
      <c r="S17" s="8"/>
    </row>
    <row r="18" spans="1:20">
      <c r="A18" s="7">
        <v>3501009726</v>
      </c>
      <c r="B18" s="3" t="s">
        <v>1697</v>
      </c>
      <c r="C18" s="3" t="s">
        <v>457</v>
      </c>
      <c r="D18" s="3"/>
      <c r="E18" s="61" t="s">
        <v>805</v>
      </c>
      <c r="F18" s="15"/>
      <c r="G18" s="3" t="s">
        <v>1698</v>
      </c>
      <c r="H18" s="3" t="s">
        <v>1699</v>
      </c>
      <c r="I18" s="3" t="s">
        <v>41</v>
      </c>
      <c r="J18" s="3" t="s">
        <v>42</v>
      </c>
      <c r="K18" s="1" t="str">
        <f>"DFS 8-AX250-"&amp;Table15612[[#This Row],[GAS]]</f>
        <v>DFS 8-AX250-TBD</v>
      </c>
      <c r="O18" s="36">
        <v>45275</v>
      </c>
      <c r="P18" s="36"/>
      <c r="Q18" s="1" t="s">
        <v>1657</v>
      </c>
      <c r="R18" s="36"/>
      <c r="S18" s="8"/>
    </row>
    <row r="19" spans="1:20">
      <c r="A19" s="7">
        <v>3501009726</v>
      </c>
      <c r="B19" s="3" t="s">
        <v>1700</v>
      </c>
      <c r="C19" s="3" t="s">
        <v>457</v>
      </c>
      <c r="D19" s="3"/>
      <c r="E19" s="61" t="s">
        <v>805</v>
      </c>
      <c r="F19" s="15"/>
      <c r="G19" s="3" t="s">
        <v>1701</v>
      </c>
      <c r="H19" s="3" t="s">
        <v>1702</v>
      </c>
      <c r="I19" s="3" t="s">
        <v>41</v>
      </c>
      <c r="J19" s="3" t="s">
        <v>42</v>
      </c>
      <c r="K19" s="1" t="str">
        <f>"DFS 8-AX250-"&amp;Table15612[[#This Row],[GAS]]</f>
        <v>DFS 8-AX250-TBD</v>
      </c>
      <c r="O19" s="36">
        <v>45275</v>
      </c>
      <c r="P19" s="36"/>
      <c r="Q19" s="1" t="s">
        <v>1657</v>
      </c>
      <c r="R19" s="36"/>
      <c r="S19" s="8"/>
      <c r="T19" s="10"/>
    </row>
    <row r="20" spans="1:20">
      <c r="A20" s="7">
        <v>3501009726</v>
      </c>
      <c r="B20" s="3" t="s">
        <v>1703</v>
      </c>
      <c r="C20" s="3" t="s">
        <v>457</v>
      </c>
      <c r="D20" s="3"/>
      <c r="E20" s="61" t="s">
        <v>805</v>
      </c>
      <c r="F20" s="15"/>
      <c r="G20" s="3" t="s">
        <v>1704</v>
      </c>
      <c r="H20" s="3" t="s">
        <v>1705</v>
      </c>
      <c r="I20" s="3" t="s">
        <v>41</v>
      </c>
      <c r="J20" s="3" t="s">
        <v>42</v>
      </c>
      <c r="K20" s="1" t="str">
        <f>"DFS 8-AX250-"&amp;Table15612[[#This Row],[GAS]]</f>
        <v>DFS 8-AX250-TBD</v>
      </c>
      <c r="O20" s="36">
        <v>45275</v>
      </c>
      <c r="P20" s="36"/>
      <c r="Q20" s="1" t="s">
        <v>1657</v>
      </c>
      <c r="R20" s="36"/>
      <c r="S20" s="8"/>
    </row>
    <row r="21" spans="1:20">
      <c r="A21" s="7">
        <v>3501009726</v>
      </c>
      <c r="B21" s="3" t="s">
        <v>1706</v>
      </c>
      <c r="C21" s="3" t="s">
        <v>457</v>
      </c>
      <c r="D21" s="3"/>
      <c r="E21" s="61" t="s">
        <v>805</v>
      </c>
      <c r="F21" s="15"/>
      <c r="G21" s="3" t="s">
        <v>1707</v>
      </c>
      <c r="H21" s="3" t="s">
        <v>1708</v>
      </c>
      <c r="I21" s="3" t="s">
        <v>41</v>
      </c>
      <c r="J21" s="3" t="s">
        <v>42</v>
      </c>
      <c r="K21" s="1" t="str">
        <f>"DFS 8-AX250-"&amp;Table15612[[#This Row],[GAS]]</f>
        <v>DFS 8-AX250-TBD</v>
      </c>
      <c r="O21" s="36">
        <v>45275</v>
      </c>
      <c r="P21" s="36"/>
      <c r="Q21" s="1" t="s">
        <v>1657</v>
      </c>
      <c r="R21" s="36"/>
      <c r="S21" s="8"/>
    </row>
    <row r="22" spans="1:20">
      <c r="A22" s="7">
        <v>3501012909</v>
      </c>
      <c r="B22" s="3" t="s">
        <v>1709</v>
      </c>
      <c r="C22" s="3" t="s">
        <v>457</v>
      </c>
      <c r="D22" s="3"/>
      <c r="E22" s="61" t="s">
        <v>805</v>
      </c>
      <c r="F22" s="15"/>
      <c r="G22" s="3" t="s">
        <v>1710</v>
      </c>
      <c r="H22" s="3" t="s">
        <v>1711</v>
      </c>
      <c r="I22" s="3" t="s">
        <v>41</v>
      </c>
      <c r="J22" s="3" t="s">
        <v>42</v>
      </c>
      <c r="K22" s="1" t="str">
        <f>"DFS 8-AX250-"&amp;Table15612[[#This Row],[GAS]]</f>
        <v>DFS 8-AX250-TBD</v>
      </c>
      <c r="O22" s="36">
        <v>45275</v>
      </c>
      <c r="P22" s="36"/>
      <c r="Q22" s="1" t="s">
        <v>1657</v>
      </c>
      <c r="R22" s="36"/>
      <c r="S22" s="8"/>
    </row>
    <row r="23" spans="1:20">
      <c r="A23" s="7">
        <v>3501012909</v>
      </c>
      <c r="B23" s="3" t="s">
        <v>1712</v>
      </c>
      <c r="C23" s="3" t="s">
        <v>457</v>
      </c>
      <c r="D23" s="3"/>
      <c r="E23" s="61" t="s">
        <v>805</v>
      </c>
      <c r="F23" s="15"/>
      <c r="G23" s="3" t="s">
        <v>1713</v>
      </c>
      <c r="H23" s="3" t="s">
        <v>1714</v>
      </c>
      <c r="I23" s="3" t="s">
        <v>41</v>
      </c>
      <c r="J23" s="3" t="s">
        <v>42</v>
      </c>
      <c r="K23" s="1" t="str">
        <f>"DFS 8-AX250-"&amp;Table15612[[#This Row],[GAS]]</f>
        <v>DFS 8-AX250-TBD</v>
      </c>
      <c r="O23" s="36">
        <v>45275</v>
      </c>
      <c r="P23" s="36"/>
      <c r="Q23" s="1" t="s">
        <v>1657</v>
      </c>
      <c r="R23" s="36"/>
      <c r="S23" s="8"/>
    </row>
    <row r="24" spans="1:20">
      <c r="A24" s="7">
        <v>3501012909</v>
      </c>
      <c r="B24" s="3" t="s">
        <v>1715</v>
      </c>
      <c r="C24" s="3" t="s">
        <v>457</v>
      </c>
      <c r="D24" s="3"/>
      <c r="E24" s="61" t="s">
        <v>805</v>
      </c>
      <c r="F24" s="15"/>
      <c r="G24" s="3" t="s">
        <v>1716</v>
      </c>
      <c r="H24" s="3" t="s">
        <v>1717</v>
      </c>
      <c r="I24" s="3" t="s">
        <v>41</v>
      </c>
      <c r="J24" s="3" t="s">
        <v>42</v>
      </c>
      <c r="K24" s="1" t="str">
        <f>"DFS 8-AX250-"&amp;Table15612[[#This Row],[GAS]]</f>
        <v>DFS 8-AX250-TBD</v>
      </c>
      <c r="O24" s="36">
        <v>45275</v>
      </c>
      <c r="P24" s="36"/>
      <c r="Q24" s="1" t="s">
        <v>1650</v>
      </c>
      <c r="R24" s="36"/>
      <c r="S24" s="8"/>
    </row>
    <row r="25" spans="1:20">
      <c r="A25" s="7">
        <v>3501012909</v>
      </c>
      <c r="B25" s="3" t="s">
        <v>1718</v>
      </c>
      <c r="C25" s="3" t="s">
        <v>457</v>
      </c>
      <c r="D25" s="3"/>
      <c r="E25" s="61" t="s">
        <v>805</v>
      </c>
      <c r="F25" s="15"/>
      <c r="G25" s="3" t="s">
        <v>1719</v>
      </c>
      <c r="H25" s="3" t="s">
        <v>1720</v>
      </c>
      <c r="I25" s="3" t="s">
        <v>41</v>
      </c>
      <c r="J25" s="3" t="s">
        <v>42</v>
      </c>
      <c r="K25" s="1" t="str">
        <f>"DFS 8-AX250-"&amp;Table15612[[#This Row],[GAS]]</f>
        <v>DFS 8-AX250-TBD</v>
      </c>
      <c r="O25" s="36">
        <v>45275</v>
      </c>
      <c r="P25" s="36"/>
      <c r="Q25" s="1" t="s">
        <v>1657</v>
      </c>
      <c r="R25" s="36"/>
      <c r="S25" s="8"/>
    </row>
    <row r="26" spans="1:20">
      <c r="A26" s="7">
        <v>3501012909</v>
      </c>
      <c r="B26" s="3" t="s">
        <v>1721</v>
      </c>
      <c r="C26" s="3" t="s">
        <v>457</v>
      </c>
      <c r="D26" s="3"/>
      <c r="E26" s="61" t="s">
        <v>805</v>
      </c>
      <c r="F26" s="15"/>
      <c r="G26" s="3" t="s">
        <v>1722</v>
      </c>
      <c r="H26" s="3" t="s">
        <v>1723</v>
      </c>
      <c r="I26" s="3" t="s">
        <v>41</v>
      </c>
      <c r="J26" s="3" t="s">
        <v>42</v>
      </c>
      <c r="K26" s="1" t="str">
        <f>"DFS 8-AX250-"&amp;Table15612[[#This Row],[GAS]]</f>
        <v>DFS 8-AX250-TBD</v>
      </c>
      <c r="O26" s="36">
        <v>45275</v>
      </c>
      <c r="P26" s="36"/>
      <c r="Q26" s="1" t="s">
        <v>1657</v>
      </c>
      <c r="R26" s="36"/>
      <c r="S26" s="50"/>
    </row>
    <row r="27" spans="1:20">
      <c r="A27" s="7">
        <v>3501012909</v>
      </c>
      <c r="B27" s="3" t="s">
        <v>1724</v>
      </c>
      <c r="C27" s="3" t="s">
        <v>457</v>
      </c>
      <c r="D27" s="3"/>
      <c r="E27" s="61" t="s">
        <v>805</v>
      </c>
      <c r="F27" s="15"/>
      <c r="G27" s="3" t="s">
        <v>1725</v>
      </c>
      <c r="H27" s="3" t="s">
        <v>1726</v>
      </c>
      <c r="I27" s="3" t="s">
        <v>41</v>
      </c>
      <c r="J27" s="3" t="s">
        <v>42</v>
      </c>
      <c r="K27" s="1" t="str">
        <f>"DFS 8-AX250-"&amp;Table15612[[#This Row],[GAS]]</f>
        <v>DFS 8-AX250-TBD</v>
      </c>
      <c r="O27" s="36">
        <v>45275</v>
      </c>
      <c r="P27" s="36"/>
      <c r="Q27" s="1" t="s">
        <v>1657</v>
      </c>
      <c r="R27" s="36"/>
      <c r="S27" s="8"/>
    </row>
    <row r="28" spans="1:20">
      <c r="A28" s="7">
        <v>3501012909</v>
      </c>
      <c r="B28" s="3" t="s">
        <v>1727</v>
      </c>
      <c r="C28" s="3" t="s">
        <v>457</v>
      </c>
      <c r="D28" s="3"/>
      <c r="E28" s="61" t="s">
        <v>805</v>
      </c>
      <c r="F28" s="15"/>
      <c r="G28" s="3" t="s">
        <v>1728</v>
      </c>
      <c r="H28" s="3" t="s">
        <v>1729</v>
      </c>
      <c r="I28" s="3" t="s">
        <v>41</v>
      </c>
      <c r="J28" s="3" t="s">
        <v>42</v>
      </c>
      <c r="K28" s="1" t="str">
        <f>"DFS 8-AX250-"&amp;Table15612[[#This Row],[GAS]]</f>
        <v>DFS 8-AX250-TBD</v>
      </c>
      <c r="O28" s="36">
        <v>45275</v>
      </c>
      <c r="P28" s="36"/>
      <c r="Q28" s="1" t="s">
        <v>1657</v>
      </c>
      <c r="R28" s="36"/>
      <c r="S28" s="8"/>
    </row>
    <row r="29" spans="1:20">
      <c r="A29" s="7">
        <v>3501012909</v>
      </c>
      <c r="B29" s="3" t="s">
        <v>1730</v>
      </c>
      <c r="C29" s="3" t="s">
        <v>457</v>
      </c>
      <c r="D29" s="3"/>
      <c r="E29" s="61" t="s">
        <v>805</v>
      </c>
      <c r="F29" s="15"/>
      <c r="G29" s="3" t="s">
        <v>1731</v>
      </c>
      <c r="H29" s="3" t="s">
        <v>1732</v>
      </c>
      <c r="I29" s="3" t="s">
        <v>41</v>
      </c>
      <c r="J29" s="3" t="s">
        <v>42</v>
      </c>
      <c r="K29" s="1" t="str">
        <f>"DFS 8-AX250-"&amp;Table15612[[#This Row],[GAS]]</f>
        <v>DFS 8-AX250-TBD</v>
      </c>
      <c r="O29" s="36">
        <v>45275</v>
      </c>
      <c r="P29" s="36"/>
      <c r="Q29" s="1" t="s">
        <v>1657</v>
      </c>
      <c r="R29" s="36"/>
      <c r="S29" s="50"/>
    </row>
    <row r="30" spans="1:20">
      <c r="A30" s="7">
        <v>3501012909</v>
      </c>
      <c r="B30" s="3" t="s">
        <v>1733</v>
      </c>
      <c r="C30" s="3" t="s">
        <v>457</v>
      </c>
      <c r="D30" s="3"/>
      <c r="E30" s="61" t="s">
        <v>805</v>
      </c>
      <c r="F30" s="15"/>
      <c r="G30" s="3" t="s">
        <v>1734</v>
      </c>
      <c r="H30" s="3" t="s">
        <v>1735</v>
      </c>
      <c r="I30" s="3" t="s">
        <v>41</v>
      </c>
      <c r="J30" s="3" t="s">
        <v>42</v>
      </c>
      <c r="K30" s="1" t="str">
        <f>"DFS 8-AX250-"&amp;Table15612[[#This Row],[GAS]]</f>
        <v>DFS 8-AX250-TBD</v>
      </c>
      <c r="O30" s="36">
        <v>45275</v>
      </c>
      <c r="P30" s="36"/>
      <c r="Q30" s="1" t="s">
        <v>1657</v>
      </c>
      <c r="R30" s="36"/>
      <c r="S30" s="8"/>
    </row>
    <row r="31" spans="1:20">
      <c r="A31" s="7">
        <v>3501012909</v>
      </c>
      <c r="B31" s="3" t="s">
        <v>1736</v>
      </c>
      <c r="C31" s="3" t="s">
        <v>457</v>
      </c>
      <c r="D31" s="3"/>
      <c r="E31" s="61" t="s">
        <v>805</v>
      </c>
      <c r="F31" s="15"/>
      <c r="G31" s="3" t="s">
        <v>1737</v>
      </c>
      <c r="H31" s="3" t="s">
        <v>1738</v>
      </c>
      <c r="I31" s="3" t="s">
        <v>41</v>
      </c>
      <c r="J31" s="3" t="s">
        <v>42</v>
      </c>
      <c r="K31" s="1" t="str">
        <f>"DFS 8-AX250-"&amp;Table15612[[#This Row],[GAS]]</f>
        <v>DFS 8-AX250-TBD</v>
      </c>
      <c r="O31" s="36">
        <v>45275</v>
      </c>
      <c r="P31" s="36"/>
      <c r="Q31" s="1" t="s">
        <v>1657</v>
      </c>
      <c r="R31" s="36"/>
      <c r="S31" s="8"/>
    </row>
    <row r="32" spans="1:20">
      <c r="A32" s="7">
        <v>3501012909</v>
      </c>
      <c r="B32" s="3" t="s">
        <v>1739</v>
      </c>
      <c r="C32" s="3" t="s">
        <v>457</v>
      </c>
      <c r="D32" s="3"/>
      <c r="E32" s="61" t="s">
        <v>805</v>
      </c>
      <c r="F32" s="15"/>
      <c r="G32" s="3" t="s">
        <v>1740</v>
      </c>
      <c r="H32" s="3" t="s">
        <v>1741</v>
      </c>
      <c r="I32" s="3" t="s">
        <v>41</v>
      </c>
      <c r="J32" s="3" t="s">
        <v>42</v>
      </c>
      <c r="K32" s="1" t="str">
        <f>"DFS 8-AX250-"&amp;Table15612[[#This Row],[GAS]]</f>
        <v>DFS 8-AX250-TBD</v>
      </c>
      <c r="O32" s="36">
        <v>45275</v>
      </c>
      <c r="P32" s="36"/>
      <c r="Q32" s="1" t="s">
        <v>1657</v>
      </c>
      <c r="R32" s="36"/>
      <c r="S32" s="8"/>
    </row>
    <row r="33" spans="1:20">
      <c r="A33" s="7">
        <v>3501012909</v>
      </c>
      <c r="B33" s="3" t="s">
        <v>1742</v>
      </c>
      <c r="C33" s="3" t="s">
        <v>457</v>
      </c>
      <c r="D33" s="3"/>
      <c r="E33" s="61" t="s">
        <v>805</v>
      </c>
      <c r="F33" s="15"/>
      <c r="G33" s="3" t="s">
        <v>1743</v>
      </c>
      <c r="H33" s="3" t="s">
        <v>1744</v>
      </c>
      <c r="I33" s="3" t="s">
        <v>41</v>
      </c>
      <c r="J33" s="3" t="s">
        <v>42</v>
      </c>
      <c r="K33" s="1" t="str">
        <f>"DFS 8-AX250-"&amp;Table15612[[#This Row],[GAS]]</f>
        <v>DFS 8-AX250-TBD</v>
      </c>
      <c r="O33" s="36">
        <v>45275</v>
      </c>
      <c r="P33" s="36"/>
      <c r="Q33" s="1" t="s">
        <v>1657</v>
      </c>
      <c r="R33" s="36"/>
      <c r="S33" s="8"/>
    </row>
    <row r="34" spans="1:20">
      <c r="A34" s="7">
        <v>3501015132</v>
      </c>
      <c r="B34" s="3" t="s">
        <v>1745</v>
      </c>
      <c r="C34" s="3" t="s">
        <v>457</v>
      </c>
      <c r="D34" s="3"/>
      <c r="E34" s="61" t="s">
        <v>805</v>
      </c>
      <c r="F34" s="15"/>
      <c r="G34" s="3" t="s">
        <v>1746</v>
      </c>
      <c r="H34" s="3" t="s">
        <v>1747</v>
      </c>
      <c r="I34" s="3" t="s">
        <v>41</v>
      </c>
      <c r="J34" s="3" t="s">
        <v>42</v>
      </c>
      <c r="K34" s="1" t="str">
        <f>"DFS 8-AX250-"&amp;Table15612[[#This Row],[GAS]]</f>
        <v>DFS 8-AX250-TBD</v>
      </c>
      <c r="O34" s="36">
        <v>45275</v>
      </c>
      <c r="P34" s="36"/>
      <c r="Q34" s="1" t="s">
        <v>1657</v>
      </c>
      <c r="R34" s="37"/>
      <c r="S34" s="8"/>
    </row>
    <row r="35" spans="1:20">
      <c r="A35" s="7">
        <v>3501015132</v>
      </c>
      <c r="B35" s="3" t="s">
        <v>1748</v>
      </c>
      <c r="C35" s="3" t="s">
        <v>457</v>
      </c>
      <c r="D35" s="3"/>
      <c r="E35" s="61" t="s">
        <v>805</v>
      </c>
      <c r="F35" s="15"/>
      <c r="G35" s="3" t="s">
        <v>1749</v>
      </c>
      <c r="H35" s="3" t="s">
        <v>1750</v>
      </c>
      <c r="I35" s="3" t="s">
        <v>41</v>
      </c>
      <c r="J35" s="3" t="s">
        <v>42</v>
      </c>
      <c r="K35" s="1" t="str">
        <f>"DFS 8-AX250-"&amp;Table15612[[#This Row],[GAS]]</f>
        <v>DFS 8-AX250-TBD</v>
      </c>
      <c r="O35" s="36">
        <v>45275</v>
      </c>
      <c r="P35" s="36"/>
      <c r="Q35" s="1" t="s">
        <v>1657</v>
      </c>
      <c r="R35" s="37"/>
      <c r="S35" s="8"/>
    </row>
    <row r="36" spans="1:20">
      <c r="A36" s="7">
        <v>3501015132</v>
      </c>
      <c r="B36" s="3" t="s">
        <v>1751</v>
      </c>
      <c r="C36" s="3" t="s">
        <v>457</v>
      </c>
      <c r="D36" s="3"/>
      <c r="E36" s="61" t="s">
        <v>805</v>
      </c>
      <c r="F36" s="15"/>
      <c r="G36" s="3" t="s">
        <v>1752</v>
      </c>
      <c r="H36" s="3" t="s">
        <v>1753</v>
      </c>
      <c r="I36" s="3" t="s">
        <v>41</v>
      </c>
      <c r="J36" s="3" t="s">
        <v>42</v>
      </c>
      <c r="K36" s="1" t="str">
        <f>"DFS 8-AX250-"&amp;Table15612[[#This Row],[GAS]]</f>
        <v>DFS 8-AX250-TBD</v>
      </c>
      <c r="O36" s="36">
        <v>45275</v>
      </c>
      <c r="P36" s="36"/>
      <c r="Q36" s="1" t="s">
        <v>1657</v>
      </c>
      <c r="R36" s="37"/>
      <c r="S36" s="8"/>
    </row>
    <row r="37" spans="1:20">
      <c r="A37" s="7">
        <v>3501015132</v>
      </c>
      <c r="B37" s="3" t="s">
        <v>1754</v>
      </c>
      <c r="C37" s="3" t="s">
        <v>457</v>
      </c>
      <c r="D37" s="3"/>
      <c r="E37" s="61" t="s">
        <v>805</v>
      </c>
      <c r="F37" s="15"/>
      <c r="G37" s="3" t="s">
        <v>1755</v>
      </c>
      <c r="H37" s="3" t="s">
        <v>1756</v>
      </c>
      <c r="I37" s="3" t="s">
        <v>41</v>
      </c>
      <c r="J37" s="3" t="s">
        <v>42</v>
      </c>
      <c r="K37" s="1" t="str">
        <f>"DFS 8-AX250-"&amp;Table15612[[#This Row],[GAS]]</f>
        <v>DFS 8-AX250-TBD</v>
      </c>
      <c r="O37" s="36">
        <v>45275</v>
      </c>
      <c r="P37" s="36"/>
      <c r="Q37" s="1" t="s">
        <v>1657</v>
      </c>
      <c r="R37" s="37"/>
      <c r="S37" s="8"/>
      <c r="T37" s="10"/>
    </row>
    <row r="38" spans="1:20">
      <c r="A38" s="7">
        <v>3501015132</v>
      </c>
      <c r="B38" s="3" t="s">
        <v>1757</v>
      </c>
      <c r="C38" s="3" t="s">
        <v>457</v>
      </c>
      <c r="D38" s="3"/>
      <c r="E38" s="61" t="s">
        <v>805</v>
      </c>
      <c r="F38" s="15"/>
      <c r="G38" s="3" t="s">
        <v>1758</v>
      </c>
      <c r="H38" s="3" t="s">
        <v>1759</v>
      </c>
      <c r="I38" s="3" t="s">
        <v>41</v>
      </c>
      <c r="J38" s="3" t="s">
        <v>42</v>
      </c>
      <c r="K38" s="1" t="str">
        <f>"DFS 8-AX250-"&amp;Table15612[[#This Row],[GAS]]</f>
        <v>DFS 8-AX250-TBD</v>
      </c>
      <c r="O38" s="36">
        <v>45275</v>
      </c>
      <c r="P38" s="36"/>
      <c r="Q38" s="1" t="s">
        <v>1657</v>
      </c>
      <c r="R38" s="37"/>
      <c r="S38" s="8"/>
    </row>
    <row r="39" spans="1:20">
      <c r="A39" s="7">
        <v>3501015132</v>
      </c>
      <c r="B39" s="3" t="s">
        <v>1760</v>
      </c>
      <c r="C39" s="3" t="s">
        <v>457</v>
      </c>
      <c r="D39" s="3"/>
      <c r="E39" s="61" t="s">
        <v>805</v>
      </c>
      <c r="F39" s="15"/>
      <c r="G39" s="3" t="s">
        <v>1761</v>
      </c>
      <c r="H39" s="3" t="s">
        <v>1762</v>
      </c>
      <c r="I39" s="3" t="s">
        <v>41</v>
      </c>
      <c r="J39" s="3" t="s">
        <v>42</v>
      </c>
      <c r="K39" s="1" t="str">
        <f>"DFS 8-AX250-"&amp;Table15612[[#This Row],[GAS]]</f>
        <v>DFS 8-AX250-TBD</v>
      </c>
      <c r="O39" s="36">
        <v>45275</v>
      </c>
      <c r="P39" s="36"/>
      <c r="Q39" s="1" t="s">
        <v>1657</v>
      </c>
      <c r="R39" s="37"/>
      <c r="S39" s="8"/>
    </row>
    <row r="40" spans="1:20">
      <c r="A40" s="7">
        <v>3501015132</v>
      </c>
      <c r="B40" s="3" t="s">
        <v>1763</v>
      </c>
      <c r="C40" s="3" t="s">
        <v>457</v>
      </c>
      <c r="D40" s="3"/>
      <c r="E40" s="61" t="s">
        <v>805</v>
      </c>
      <c r="F40" s="15"/>
      <c r="G40" s="3" t="s">
        <v>1764</v>
      </c>
      <c r="H40" s="3" t="s">
        <v>1765</v>
      </c>
      <c r="I40" s="3" t="s">
        <v>41</v>
      </c>
      <c r="J40" s="3" t="s">
        <v>42</v>
      </c>
      <c r="K40" s="1" t="str">
        <f>"DFS 8-AX250-"&amp;Table15612[[#This Row],[GAS]]</f>
        <v>DFS 8-AX250-TBD</v>
      </c>
      <c r="O40" s="36">
        <v>45275</v>
      </c>
      <c r="P40" s="36"/>
      <c r="Q40" s="1" t="s">
        <v>1657</v>
      </c>
      <c r="R40" s="37"/>
      <c r="S40" s="8"/>
    </row>
    <row r="41" spans="1:20">
      <c r="A41" s="7">
        <v>3501015132</v>
      </c>
      <c r="B41" s="3" t="s">
        <v>1766</v>
      </c>
      <c r="C41" s="3" t="s">
        <v>457</v>
      </c>
      <c r="D41" s="3"/>
      <c r="E41" s="61" t="s">
        <v>805</v>
      </c>
      <c r="F41" s="15"/>
      <c r="G41" s="3" t="s">
        <v>1767</v>
      </c>
      <c r="H41" s="3" t="s">
        <v>1768</v>
      </c>
      <c r="I41" s="3" t="s">
        <v>41</v>
      </c>
      <c r="J41" s="3" t="s">
        <v>42</v>
      </c>
      <c r="K41" s="1" t="str">
        <f>"DFS 8-AX250-"&amp;Table15612[[#This Row],[GAS]]</f>
        <v>DFS 8-AX250-TBD</v>
      </c>
      <c r="O41" s="36">
        <v>45275</v>
      </c>
      <c r="P41" s="36"/>
      <c r="Q41" s="1" t="s">
        <v>1657</v>
      </c>
      <c r="R41" s="37"/>
      <c r="S41" s="8"/>
    </row>
    <row r="42" spans="1:20">
      <c r="A42" s="7">
        <v>3501015132</v>
      </c>
      <c r="B42" s="3" t="s">
        <v>1769</v>
      </c>
      <c r="C42" s="3" t="s">
        <v>457</v>
      </c>
      <c r="D42" s="3"/>
      <c r="E42" s="61" t="s">
        <v>805</v>
      </c>
      <c r="F42" s="15"/>
      <c r="G42" s="3" t="s">
        <v>1770</v>
      </c>
      <c r="H42" s="3" t="s">
        <v>1771</v>
      </c>
      <c r="I42" s="3" t="s">
        <v>41</v>
      </c>
      <c r="J42" s="3" t="s">
        <v>42</v>
      </c>
      <c r="K42" s="1" t="str">
        <f>"DFS 8-AX250-"&amp;Table15612[[#This Row],[GAS]]</f>
        <v>DFS 8-AX250-TBD</v>
      </c>
      <c r="O42" s="36">
        <v>45275</v>
      </c>
      <c r="P42" s="36"/>
      <c r="Q42" s="1" t="s">
        <v>1657</v>
      </c>
      <c r="R42" s="37"/>
      <c r="S42" s="8"/>
    </row>
    <row r="43" spans="1:20">
      <c r="A43" s="7">
        <v>3501015132</v>
      </c>
      <c r="B43" s="3" t="s">
        <v>1772</v>
      </c>
      <c r="C43" s="3" t="s">
        <v>457</v>
      </c>
      <c r="D43" s="3"/>
      <c r="E43" s="61" t="s">
        <v>805</v>
      </c>
      <c r="F43" s="15"/>
      <c r="G43" s="3" t="s">
        <v>1773</v>
      </c>
      <c r="H43" s="3" t="s">
        <v>1774</v>
      </c>
      <c r="I43" s="3" t="s">
        <v>41</v>
      </c>
      <c r="J43" s="3" t="s">
        <v>42</v>
      </c>
      <c r="K43" s="1" t="str">
        <f>"DFS 8-AX250-"&amp;Table15612[[#This Row],[GAS]]</f>
        <v>DFS 8-AX250-TBD</v>
      </c>
      <c r="O43" s="36">
        <v>45275</v>
      </c>
      <c r="P43" s="36"/>
      <c r="Q43" s="1" t="s">
        <v>1657</v>
      </c>
      <c r="R43" s="37"/>
      <c r="S43" s="8"/>
    </row>
    <row r="44" spans="1:20">
      <c r="A44" s="7">
        <v>3501015132</v>
      </c>
      <c r="B44" s="3" t="s">
        <v>1775</v>
      </c>
      <c r="C44" s="3" t="s">
        <v>457</v>
      </c>
      <c r="D44" s="3"/>
      <c r="E44" s="61" t="s">
        <v>805</v>
      </c>
      <c r="F44" s="15"/>
      <c r="G44" s="3" t="s">
        <v>1776</v>
      </c>
      <c r="H44" s="3" t="s">
        <v>1777</v>
      </c>
      <c r="I44" s="3" t="s">
        <v>41</v>
      </c>
      <c r="J44" s="3" t="s">
        <v>42</v>
      </c>
      <c r="K44" s="1" t="str">
        <f>"DFS 8-AX250-"&amp;Table15612[[#This Row],[GAS]]</f>
        <v>DFS 8-AX250-TBD</v>
      </c>
      <c r="O44" s="36">
        <v>45275</v>
      </c>
      <c r="P44" s="36"/>
      <c r="Q44" s="1" t="s">
        <v>1657</v>
      </c>
      <c r="R44" s="37"/>
      <c r="S44" s="8"/>
    </row>
    <row r="45" spans="1:20">
      <c r="A45" s="7">
        <v>3501015132</v>
      </c>
      <c r="B45" s="3" t="s">
        <v>1778</v>
      </c>
      <c r="C45" s="3" t="s">
        <v>457</v>
      </c>
      <c r="D45" s="3"/>
      <c r="E45" s="61" t="s">
        <v>805</v>
      </c>
      <c r="F45" s="15"/>
      <c r="G45" s="3" t="s">
        <v>1779</v>
      </c>
      <c r="H45" s="3" t="s">
        <v>1780</v>
      </c>
      <c r="I45" s="3" t="s">
        <v>41</v>
      </c>
      <c r="J45" s="3" t="s">
        <v>42</v>
      </c>
      <c r="K45" s="1" t="str">
        <f>"DFS 8-AX250-"&amp;Table15612[[#This Row],[GAS]]</f>
        <v>DFS 8-AX250-TBD</v>
      </c>
      <c r="O45" s="36">
        <v>45275</v>
      </c>
      <c r="P45" s="36"/>
      <c r="Q45" s="1" t="s">
        <v>1657</v>
      </c>
      <c r="R45" s="37"/>
      <c r="S45" s="8"/>
    </row>
    <row r="46" spans="1:20">
      <c r="A46" s="7"/>
      <c r="B46" s="3"/>
      <c r="C46" s="3"/>
      <c r="D46" s="3"/>
      <c r="E46" s="3"/>
      <c r="F46" s="15"/>
      <c r="G46" s="3"/>
      <c r="H46" s="3"/>
      <c r="I46" s="3"/>
      <c r="J46" s="3"/>
      <c r="O46" s="36"/>
      <c r="P46" s="37"/>
      <c r="R46" s="37"/>
      <c r="S46" s="8"/>
    </row>
    <row r="47" spans="1:20">
      <c r="A47" s="7"/>
      <c r="B47" s="3"/>
      <c r="C47" s="3"/>
      <c r="D47" s="3"/>
      <c r="E47" s="3"/>
      <c r="F47" s="15"/>
      <c r="G47" s="3"/>
      <c r="H47" s="3"/>
      <c r="I47" s="3"/>
      <c r="J47" s="3"/>
      <c r="O47" s="36"/>
      <c r="P47" s="37"/>
      <c r="R47" s="37"/>
      <c r="S47" s="8"/>
    </row>
    <row r="48" spans="1:20">
      <c r="A48" s="7"/>
      <c r="B48" s="3"/>
      <c r="C48" s="3"/>
      <c r="D48" s="3"/>
      <c r="E48" s="3"/>
      <c r="F48" s="15"/>
      <c r="G48" s="3"/>
      <c r="H48" s="3"/>
      <c r="I48" s="3"/>
      <c r="J48" s="3"/>
      <c r="O48" s="36"/>
      <c r="P48" s="37"/>
      <c r="R48" s="37"/>
      <c r="S48" s="8"/>
    </row>
    <row r="49" spans="1:41">
      <c r="A49" s="7"/>
      <c r="B49" s="3"/>
      <c r="C49" s="3"/>
      <c r="D49" s="3"/>
      <c r="E49" s="3"/>
      <c r="F49" s="15"/>
      <c r="G49" s="3"/>
      <c r="H49" s="3"/>
      <c r="I49" s="3"/>
      <c r="J49" s="3"/>
      <c r="O49" s="36"/>
      <c r="P49" s="37"/>
      <c r="R49" s="37"/>
      <c r="S49" s="8"/>
    </row>
    <row r="50" spans="1:41">
      <c r="A50" s="7"/>
      <c r="B50" s="3"/>
      <c r="C50" s="3"/>
      <c r="D50" s="3"/>
      <c r="E50" s="3"/>
      <c r="F50" s="15"/>
      <c r="G50" s="3"/>
      <c r="H50" s="3"/>
      <c r="I50" s="3"/>
      <c r="J50" s="3"/>
      <c r="O50" s="36"/>
      <c r="P50" s="37"/>
      <c r="R50" s="37"/>
      <c r="S50" s="8"/>
    </row>
    <row r="51" spans="1:41">
      <c r="A51" s="7"/>
      <c r="B51" s="3"/>
      <c r="C51" s="3"/>
      <c r="D51" s="3"/>
      <c r="E51" s="3"/>
      <c r="F51" s="15"/>
      <c r="G51" s="3"/>
      <c r="H51" s="3"/>
      <c r="I51" s="3"/>
      <c r="J51" s="3"/>
      <c r="O51" s="36"/>
      <c r="P51" s="37"/>
      <c r="R51" s="37"/>
      <c r="S51" s="8"/>
    </row>
    <row r="52" spans="1:41">
      <c r="A52" s="7"/>
      <c r="B52" s="3"/>
      <c r="C52" s="3"/>
      <c r="D52" s="3"/>
      <c r="E52" s="3"/>
      <c r="F52" s="15"/>
      <c r="G52" s="3"/>
      <c r="H52" s="3"/>
      <c r="I52" s="3"/>
      <c r="J52" s="3"/>
      <c r="O52" s="36"/>
      <c r="P52" s="37"/>
      <c r="R52" s="37"/>
      <c r="S52" s="8"/>
    </row>
    <row r="53" spans="1:41">
      <c r="A53" s="7"/>
      <c r="B53" s="3"/>
      <c r="C53" s="3"/>
      <c r="D53" s="3"/>
      <c r="E53" s="3"/>
      <c r="F53" s="15"/>
      <c r="G53" s="3"/>
      <c r="H53" s="3"/>
      <c r="I53" s="3"/>
      <c r="J53" s="3"/>
      <c r="O53" s="36"/>
      <c r="P53" s="37"/>
      <c r="R53" s="37"/>
      <c r="S53" s="8"/>
    </row>
    <row r="54" spans="1:41">
      <c r="A54" s="7"/>
      <c r="B54" s="3"/>
      <c r="C54" s="3"/>
      <c r="D54" s="3"/>
      <c r="E54" s="3"/>
      <c r="F54" s="15"/>
      <c r="G54" s="3"/>
      <c r="H54" s="3"/>
      <c r="I54" s="3"/>
      <c r="J54" s="3"/>
      <c r="O54" s="36"/>
      <c r="P54" s="37"/>
      <c r="R54" s="37"/>
      <c r="S54" s="8"/>
      <c r="T54" s="14"/>
    </row>
    <row r="55" spans="1:41">
      <c r="A55" s="7"/>
      <c r="B55" s="3"/>
      <c r="C55" s="3"/>
      <c r="D55" s="3"/>
      <c r="E55" s="3"/>
      <c r="F55" s="15"/>
      <c r="G55" s="3"/>
      <c r="H55" s="3"/>
      <c r="I55" s="3"/>
      <c r="J55" s="3"/>
      <c r="O55" s="36"/>
      <c r="P55" s="37"/>
      <c r="R55" s="37"/>
      <c r="S55" s="8"/>
    </row>
    <row r="56" spans="1:41">
      <c r="A56" s="7"/>
      <c r="B56" s="3"/>
      <c r="C56" s="3"/>
      <c r="D56" s="3"/>
      <c r="E56" s="3"/>
      <c r="F56" s="15"/>
      <c r="G56" s="3"/>
      <c r="H56" s="3"/>
      <c r="I56" s="3"/>
      <c r="J56" s="3"/>
      <c r="O56" s="36"/>
      <c r="P56" s="37"/>
      <c r="R56" s="37"/>
      <c r="S56" s="8"/>
    </row>
    <row r="57" spans="1:41">
      <c r="A57" s="7"/>
      <c r="B57" s="3"/>
      <c r="C57" s="3"/>
      <c r="D57" s="3"/>
      <c r="E57" s="3"/>
      <c r="F57" s="15"/>
      <c r="G57" s="3"/>
      <c r="H57" s="3"/>
      <c r="I57" s="3"/>
      <c r="J57" s="3"/>
      <c r="O57" s="36"/>
      <c r="P57" s="37"/>
      <c r="R57" s="37"/>
      <c r="S57" s="8"/>
    </row>
    <row r="58" spans="1:41">
      <c r="A58" s="7"/>
      <c r="B58" s="3"/>
      <c r="C58" s="3"/>
      <c r="D58" s="3"/>
      <c r="E58" s="3"/>
      <c r="F58" s="15"/>
      <c r="G58" s="3"/>
      <c r="H58" s="3"/>
      <c r="I58" s="3"/>
      <c r="J58" s="3"/>
      <c r="O58" s="36"/>
      <c r="P58" s="37"/>
      <c r="R58" s="37"/>
      <c r="S58" s="8"/>
      <c r="AO58"/>
    </row>
    <row r="59" spans="1:41">
      <c r="A59" s="7"/>
      <c r="B59" s="3"/>
      <c r="C59" s="3"/>
      <c r="D59" s="3"/>
      <c r="E59" s="3"/>
      <c r="F59" s="15"/>
      <c r="G59" s="3"/>
      <c r="H59" s="3"/>
      <c r="I59" s="3"/>
      <c r="J59" s="3"/>
      <c r="O59" s="36"/>
      <c r="P59" s="37"/>
      <c r="R59" s="37"/>
      <c r="S59" s="8"/>
    </row>
    <row r="60" spans="1:41">
      <c r="A60" s="7"/>
      <c r="B60" s="3"/>
      <c r="C60" s="3"/>
      <c r="D60" s="3"/>
      <c r="E60" s="3"/>
      <c r="F60" s="15"/>
      <c r="G60" s="3"/>
      <c r="H60" s="3"/>
      <c r="I60" s="3"/>
      <c r="J60" s="3"/>
      <c r="O60" s="36"/>
      <c r="P60" s="37"/>
      <c r="R60" s="37"/>
      <c r="S60" s="8"/>
    </row>
    <row r="61" spans="1:41">
      <c r="A61" s="7"/>
      <c r="B61" s="3"/>
      <c r="C61" s="3"/>
      <c r="D61" s="3"/>
      <c r="E61" s="3"/>
      <c r="F61" s="15"/>
      <c r="G61" s="3"/>
      <c r="H61" s="3"/>
      <c r="I61" s="3"/>
      <c r="J61" s="3"/>
      <c r="O61" s="36"/>
      <c r="P61" s="37"/>
      <c r="R61" s="37"/>
      <c r="S61" s="8"/>
    </row>
    <row r="62" spans="1:41">
      <c r="A62" s="7"/>
      <c r="B62" s="3"/>
      <c r="C62" s="3"/>
      <c r="D62" s="3"/>
      <c r="E62" s="3"/>
      <c r="F62" s="15"/>
      <c r="G62" s="3"/>
      <c r="H62" s="3"/>
      <c r="I62" s="3"/>
      <c r="J62" s="3"/>
      <c r="O62" s="36"/>
      <c r="P62" s="37"/>
      <c r="R62" s="37"/>
      <c r="S62" s="8"/>
    </row>
    <row r="63" spans="1:41">
      <c r="A63" s="7"/>
      <c r="B63" s="3"/>
      <c r="C63" s="3"/>
      <c r="D63" s="3"/>
      <c r="E63" s="3"/>
      <c r="F63" s="15"/>
      <c r="G63" s="3"/>
      <c r="H63" s="3"/>
      <c r="I63" s="3"/>
      <c r="J63" s="3"/>
      <c r="O63" s="36"/>
      <c r="P63" s="37"/>
      <c r="R63" s="37"/>
      <c r="S63" s="8"/>
    </row>
    <row r="64" spans="1:41">
      <c r="A64" s="7"/>
      <c r="B64" s="3"/>
      <c r="C64" s="3"/>
      <c r="D64" s="3"/>
      <c r="E64" s="3"/>
      <c r="F64" s="15"/>
      <c r="G64" s="3"/>
      <c r="H64" s="3"/>
      <c r="I64" s="3"/>
      <c r="J64" s="3"/>
      <c r="O64" s="36"/>
      <c r="P64" s="37"/>
      <c r="R64" s="37"/>
      <c r="S64" s="8"/>
    </row>
    <row r="65" spans="1:20">
      <c r="A65" s="7"/>
      <c r="B65" s="3"/>
      <c r="C65" s="3"/>
      <c r="D65" s="3"/>
      <c r="E65" s="3"/>
      <c r="F65" s="3"/>
      <c r="G65" s="3"/>
      <c r="H65" s="3"/>
      <c r="I65" s="3"/>
      <c r="J65" s="3"/>
      <c r="M65" s="14"/>
      <c r="N65" s="24"/>
      <c r="O65" s="37"/>
      <c r="P65" s="37"/>
      <c r="Q65" s="14"/>
      <c r="R65" s="37"/>
      <c r="S65" s="8"/>
    </row>
    <row r="66" spans="1:20">
      <c r="A66" s="7"/>
      <c r="B66" s="3"/>
      <c r="C66" s="3"/>
      <c r="D66" s="3"/>
      <c r="E66" s="3"/>
      <c r="F66" s="3"/>
      <c r="G66" s="3"/>
      <c r="H66" s="3"/>
      <c r="I66" s="3"/>
      <c r="J66" s="3"/>
      <c r="M66" s="57"/>
      <c r="N66" s="57"/>
      <c r="O66" s="37"/>
      <c r="P66" s="37"/>
      <c r="R66" s="37"/>
      <c r="S66" s="8"/>
    </row>
    <row r="67" spans="1:20">
      <c r="A67" s="7"/>
      <c r="B67" s="3"/>
      <c r="C67" s="3"/>
      <c r="D67" s="3"/>
      <c r="E67" s="3"/>
      <c r="F67" s="3"/>
      <c r="G67" s="3"/>
      <c r="H67" s="3"/>
      <c r="I67" s="3"/>
      <c r="J67" s="3"/>
      <c r="M67" s="57"/>
      <c r="N67" s="57"/>
      <c r="O67" s="37"/>
      <c r="P67" s="36"/>
      <c r="R67" s="37"/>
      <c r="S67" s="8"/>
    </row>
    <row r="68" spans="1:20">
      <c r="A68" s="7"/>
      <c r="B68" s="3"/>
      <c r="C68" s="3"/>
      <c r="D68" s="3"/>
      <c r="E68" s="3"/>
      <c r="F68" s="3"/>
      <c r="G68" s="3"/>
      <c r="H68" s="3"/>
      <c r="I68" s="3"/>
      <c r="J68" s="3"/>
      <c r="M68" s="57"/>
      <c r="N68" s="57"/>
      <c r="O68" s="37"/>
      <c r="P68" s="36"/>
      <c r="R68" s="37"/>
      <c r="S68" s="8"/>
    </row>
    <row r="69" spans="1:20">
      <c r="A69" s="7"/>
      <c r="B69" s="3"/>
      <c r="C69" s="3"/>
      <c r="D69" s="3"/>
      <c r="E69" s="3"/>
      <c r="F69" s="3"/>
      <c r="G69" s="3"/>
      <c r="H69" s="3"/>
      <c r="I69" s="3"/>
      <c r="J69" s="3"/>
      <c r="M69" s="57"/>
      <c r="N69" s="57"/>
      <c r="O69" s="37"/>
      <c r="P69" s="36"/>
      <c r="R69" s="37"/>
      <c r="S69" s="8"/>
    </row>
    <row r="70" spans="1:20">
      <c r="A70" s="7"/>
      <c r="B70" s="3"/>
      <c r="C70" s="3"/>
      <c r="D70" s="3"/>
      <c r="E70" s="3"/>
      <c r="F70" s="3"/>
      <c r="G70" s="3"/>
      <c r="H70" s="3"/>
      <c r="I70" s="3"/>
      <c r="J70" s="3"/>
      <c r="M70" s="57"/>
      <c r="N70" s="57"/>
      <c r="O70" s="37"/>
      <c r="P70" s="37"/>
      <c r="R70" s="37"/>
      <c r="S70" s="8"/>
    </row>
    <row r="71" spans="1:20">
      <c r="A71" s="7"/>
      <c r="B71" s="3"/>
      <c r="C71" s="3"/>
      <c r="D71" s="3"/>
      <c r="E71" s="3"/>
      <c r="F71" s="3"/>
      <c r="G71" s="3"/>
      <c r="H71" s="3"/>
      <c r="I71" s="3"/>
      <c r="J71" s="3"/>
      <c r="M71" s="57"/>
      <c r="N71" s="57"/>
      <c r="O71" s="37"/>
      <c r="P71" s="37"/>
      <c r="R71" s="37"/>
      <c r="S71" s="8"/>
    </row>
    <row r="72" spans="1:20">
      <c r="A72" s="7"/>
      <c r="B72" s="3"/>
      <c r="C72" s="3"/>
      <c r="D72" s="3"/>
      <c r="E72" s="3"/>
      <c r="F72" s="3"/>
      <c r="G72" s="3"/>
      <c r="H72" s="3"/>
      <c r="I72" s="3"/>
      <c r="J72" s="3"/>
      <c r="M72" s="57"/>
      <c r="N72" s="57"/>
      <c r="O72" s="37"/>
      <c r="P72" s="37"/>
      <c r="R72" s="37"/>
      <c r="S72" s="8"/>
      <c r="T72" s="10"/>
    </row>
    <row r="73" spans="1:20">
      <c r="A73" s="7"/>
      <c r="B73" s="3"/>
      <c r="C73" s="3"/>
      <c r="D73" s="3"/>
      <c r="E73" s="3"/>
      <c r="F73" s="3"/>
      <c r="G73" s="3"/>
      <c r="H73" s="3"/>
      <c r="I73" s="3"/>
      <c r="J73" s="3"/>
      <c r="M73" s="57"/>
      <c r="N73" s="57"/>
      <c r="O73" s="37"/>
      <c r="P73" s="37"/>
      <c r="R73" s="37"/>
      <c r="S73" s="8"/>
    </row>
    <row r="74" spans="1:20">
      <c r="A74" s="7"/>
      <c r="B74" s="3"/>
      <c r="C74" s="3"/>
      <c r="D74" s="3"/>
      <c r="E74" s="3"/>
      <c r="F74" s="3"/>
      <c r="G74" s="3"/>
      <c r="H74" s="3"/>
      <c r="I74" s="3"/>
      <c r="J74" s="3"/>
      <c r="M74" s="57"/>
      <c r="N74" s="57"/>
      <c r="O74" s="37"/>
      <c r="P74" s="37"/>
      <c r="R74" s="37"/>
      <c r="S74" s="8"/>
    </row>
    <row r="75" spans="1:20">
      <c r="A75" s="7"/>
      <c r="B75" s="3"/>
      <c r="C75" s="3"/>
      <c r="D75" s="3"/>
      <c r="E75" s="3"/>
      <c r="F75" s="3"/>
      <c r="G75" s="3"/>
      <c r="H75" s="3"/>
      <c r="I75" s="3"/>
      <c r="J75" s="3"/>
      <c r="M75" s="57"/>
      <c r="N75" s="57"/>
      <c r="O75" s="37"/>
      <c r="P75" s="37"/>
      <c r="R75" s="37"/>
      <c r="S75" s="8"/>
    </row>
    <row r="76" spans="1:20">
      <c r="A76" s="7"/>
      <c r="B76" s="3"/>
      <c r="C76" s="3"/>
      <c r="D76" s="3"/>
      <c r="E76" s="3"/>
      <c r="F76" s="3"/>
      <c r="G76" s="3"/>
      <c r="H76" s="3"/>
      <c r="I76" s="3"/>
      <c r="J76" s="3"/>
      <c r="M76" s="57"/>
      <c r="N76" s="57"/>
      <c r="O76" s="37"/>
      <c r="P76" s="37"/>
      <c r="R76" s="37"/>
      <c r="S76" s="8"/>
    </row>
    <row r="77" spans="1:20">
      <c r="A77" s="7"/>
      <c r="B77" s="3"/>
      <c r="C77" s="3"/>
      <c r="D77" s="3"/>
      <c r="E77" s="3"/>
      <c r="F77" s="3"/>
      <c r="G77" s="3"/>
      <c r="H77" s="3"/>
      <c r="I77" s="3"/>
      <c r="J77" s="3"/>
      <c r="M77" s="57"/>
      <c r="N77" s="57"/>
      <c r="O77" s="37"/>
      <c r="P77" s="36"/>
      <c r="R77" s="37"/>
      <c r="S77" s="8"/>
    </row>
    <row r="78" spans="1:20">
      <c r="A78" s="7"/>
      <c r="B78" s="3"/>
      <c r="C78" s="3"/>
      <c r="D78" s="3"/>
      <c r="E78" s="3"/>
      <c r="F78" s="3"/>
      <c r="G78" s="3"/>
      <c r="H78" s="3"/>
      <c r="I78" s="3"/>
      <c r="J78" s="3"/>
      <c r="M78" s="57"/>
      <c r="N78" s="57"/>
      <c r="O78" s="37"/>
      <c r="P78" s="36"/>
      <c r="R78" s="37"/>
      <c r="S78" s="8"/>
      <c r="T78" s="10"/>
    </row>
    <row r="79" spans="1:20">
      <c r="A79" s="7"/>
      <c r="B79" s="3"/>
      <c r="C79" s="3"/>
      <c r="D79" s="3"/>
      <c r="E79" s="3"/>
      <c r="F79" s="3"/>
      <c r="G79" s="3"/>
      <c r="H79" s="3"/>
      <c r="I79" s="3"/>
      <c r="J79" s="3"/>
      <c r="M79" s="57"/>
      <c r="N79" s="57"/>
      <c r="O79" s="37"/>
      <c r="P79" s="37"/>
      <c r="R79" s="37"/>
      <c r="S79" s="8"/>
    </row>
    <row r="80" spans="1:20">
      <c r="A80" s="7"/>
      <c r="B80" s="3"/>
      <c r="C80" s="3"/>
      <c r="D80" s="3"/>
      <c r="E80" s="3"/>
      <c r="F80" s="3"/>
      <c r="G80" s="3"/>
      <c r="H80" s="3"/>
      <c r="I80" s="3"/>
      <c r="J80" s="3"/>
      <c r="M80" s="57"/>
      <c r="N80" s="57"/>
      <c r="O80" s="37"/>
      <c r="P80" s="37"/>
      <c r="R80" s="37"/>
      <c r="S80" s="8"/>
      <c r="T80" s="10"/>
    </row>
    <row r="81" spans="1:20">
      <c r="A81" s="7"/>
      <c r="B81" s="3"/>
      <c r="C81" s="3"/>
      <c r="D81" s="3"/>
      <c r="E81" s="3"/>
      <c r="F81" s="3"/>
      <c r="G81" s="3"/>
      <c r="H81" s="3"/>
      <c r="I81" s="3"/>
      <c r="J81" s="3"/>
      <c r="M81" s="57"/>
      <c r="N81" s="57"/>
      <c r="O81" s="37"/>
      <c r="P81" s="37"/>
      <c r="R81" s="37"/>
      <c r="S81" s="8"/>
      <c r="T81" s="10"/>
    </row>
    <row r="82" spans="1:20">
      <c r="A82" s="7"/>
      <c r="B82" s="3"/>
      <c r="C82" s="3"/>
      <c r="D82" s="3"/>
      <c r="E82" s="3"/>
      <c r="F82" s="3"/>
      <c r="G82" s="3"/>
      <c r="H82" s="3"/>
      <c r="I82" s="3"/>
      <c r="J82" s="3"/>
      <c r="M82" s="57"/>
      <c r="N82" s="57"/>
      <c r="O82" s="37"/>
      <c r="P82" s="36"/>
      <c r="R82" s="37"/>
      <c r="S82" s="8"/>
      <c r="T82" s="14"/>
    </row>
    <row r="83" spans="1:20">
      <c r="A83" s="7"/>
      <c r="B83" s="3"/>
      <c r="C83" s="3"/>
      <c r="D83" s="3"/>
      <c r="E83" s="3"/>
      <c r="F83" s="3"/>
      <c r="G83" s="3"/>
      <c r="H83" s="3"/>
      <c r="I83" s="3"/>
      <c r="J83" s="3"/>
      <c r="M83" s="57"/>
      <c r="N83" s="57"/>
      <c r="O83" s="37"/>
      <c r="P83" s="36"/>
      <c r="R83" s="37"/>
      <c r="S83" s="8"/>
    </row>
    <row r="84" spans="1:20">
      <c r="A84" s="7"/>
      <c r="B84" s="3"/>
      <c r="C84" s="3"/>
      <c r="D84" s="3"/>
      <c r="E84" s="3"/>
      <c r="F84" s="3"/>
      <c r="G84" s="3"/>
      <c r="H84" s="3"/>
      <c r="I84" s="3"/>
      <c r="J84" s="3"/>
      <c r="M84" s="57"/>
      <c r="N84" s="57"/>
      <c r="O84" s="37"/>
      <c r="P84" s="36"/>
      <c r="R84" s="37"/>
      <c r="S84" s="8"/>
    </row>
    <row r="85" spans="1:20">
      <c r="A85" s="7"/>
      <c r="B85" s="3"/>
      <c r="C85" s="3"/>
      <c r="D85" s="3"/>
      <c r="E85" s="3"/>
      <c r="F85" s="3"/>
      <c r="G85" s="3"/>
      <c r="H85" s="3"/>
      <c r="I85" s="3"/>
      <c r="J85" s="3"/>
      <c r="M85" s="57"/>
      <c r="N85" s="57"/>
      <c r="O85" s="37"/>
      <c r="P85" s="36"/>
      <c r="R85" s="37"/>
      <c r="S85" s="8"/>
      <c r="T85" s="10"/>
    </row>
    <row r="86" spans="1:20" ht="14.25">
      <c r="A86" s="7"/>
      <c r="B86" s="3"/>
      <c r="C86" s="3"/>
      <c r="D86" s="3"/>
      <c r="E86" s="3"/>
      <c r="F86" s="15"/>
      <c r="G86" s="3"/>
      <c r="H86" s="3"/>
      <c r="I86" s="3"/>
      <c r="J86" s="3"/>
      <c r="M86" s="14"/>
      <c r="N86" s="24"/>
      <c r="O86" s="36"/>
      <c r="P86" s="36"/>
      <c r="R86" s="36"/>
      <c r="S86" s="8"/>
      <c r="T86" s="10"/>
    </row>
    <row r="87" spans="1:20" ht="14.25">
      <c r="A87" s="7"/>
      <c r="B87" s="3"/>
      <c r="C87" s="3"/>
      <c r="D87" s="3"/>
      <c r="E87" s="3"/>
      <c r="F87" s="3"/>
      <c r="G87" s="3"/>
      <c r="H87" s="3"/>
      <c r="I87" s="3"/>
      <c r="J87" s="3"/>
      <c r="M87" s="14"/>
      <c r="N87" s="24"/>
      <c r="O87" s="36"/>
      <c r="P87" s="36"/>
      <c r="R87" s="36"/>
      <c r="S87" s="8"/>
    </row>
    <row r="88" spans="1:20" ht="14.25">
      <c r="A88" s="7"/>
      <c r="B88" s="3"/>
      <c r="C88" s="3"/>
      <c r="D88" s="3"/>
      <c r="E88" s="3"/>
      <c r="F88" s="3"/>
      <c r="G88" s="3"/>
      <c r="H88" s="3"/>
      <c r="I88" s="3"/>
      <c r="J88" s="3"/>
      <c r="N88" s="24"/>
      <c r="O88" s="36"/>
      <c r="P88" s="36"/>
      <c r="R88" s="36"/>
      <c r="S88" s="8"/>
      <c r="T88" s="10"/>
    </row>
    <row r="89" spans="1:20" ht="14.25">
      <c r="A89" s="7"/>
      <c r="B89" s="3"/>
      <c r="C89" s="3"/>
      <c r="D89" s="3"/>
      <c r="E89" s="3"/>
      <c r="F89" s="3"/>
      <c r="G89" s="3"/>
      <c r="H89" s="3"/>
      <c r="I89" s="3"/>
      <c r="J89" s="3"/>
      <c r="N89" s="24"/>
      <c r="O89" s="36"/>
      <c r="P89" s="36"/>
      <c r="R89" s="36"/>
      <c r="S89" s="8"/>
    </row>
    <row r="90" spans="1:20" ht="14.25">
      <c r="A90" s="7"/>
      <c r="B90" s="3"/>
      <c r="C90" s="3"/>
      <c r="D90" s="3"/>
      <c r="E90" s="3"/>
      <c r="F90" s="3"/>
      <c r="G90" s="3"/>
      <c r="H90" s="3"/>
      <c r="I90" s="3"/>
      <c r="J90" s="3"/>
      <c r="N90" s="24"/>
      <c r="O90" s="36"/>
      <c r="P90" s="36"/>
      <c r="R90" s="36"/>
      <c r="S90" s="8"/>
    </row>
    <row r="91" spans="1:20" ht="14.25">
      <c r="A91" s="35"/>
      <c r="B91" s="3"/>
      <c r="C91" s="15"/>
      <c r="D91" s="15"/>
      <c r="E91" s="3"/>
      <c r="F91" s="15"/>
      <c r="G91" s="15"/>
      <c r="H91" s="15"/>
      <c r="I91" s="3"/>
      <c r="J91" s="3"/>
      <c r="K91" s="14"/>
      <c r="L91" s="14"/>
      <c r="M91" s="14"/>
      <c r="N91" s="24"/>
      <c r="O91" s="38"/>
      <c r="P91" s="36"/>
      <c r="R91" s="38"/>
      <c r="S91" s="8"/>
    </row>
    <row r="92" spans="1:20" ht="14.25">
      <c r="A92" s="35"/>
      <c r="B92" s="3"/>
      <c r="C92" s="15"/>
      <c r="D92" s="15"/>
      <c r="E92" s="3"/>
      <c r="F92" s="15"/>
      <c r="G92" s="15"/>
      <c r="H92" s="15"/>
      <c r="I92" s="3"/>
      <c r="J92" s="3"/>
      <c r="K92" s="14"/>
      <c r="L92" s="14"/>
      <c r="M92" s="14"/>
      <c r="N92" s="24"/>
      <c r="O92" s="38"/>
      <c r="P92" s="36"/>
      <c r="R92" s="38"/>
      <c r="S92" s="8"/>
    </row>
    <row r="93" spans="1:20" ht="14.25">
      <c r="A93" s="35"/>
      <c r="B93" s="3"/>
      <c r="C93" s="15"/>
      <c r="D93" s="15"/>
      <c r="E93" s="3"/>
      <c r="F93" s="15"/>
      <c r="G93" s="15"/>
      <c r="H93" s="15"/>
      <c r="I93" s="3"/>
      <c r="J93" s="3"/>
      <c r="K93" s="14"/>
      <c r="L93" s="14"/>
      <c r="M93" s="14"/>
      <c r="N93" s="24"/>
      <c r="O93" s="38"/>
      <c r="P93" s="36"/>
      <c r="R93" s="38"/>
      <c r="S93" s="8"/>
    </row>
    <row r="94" spans="1:20" ht="14.25">
      <c r="A94" s="7"/>
      <c r="B94" s="3"/>
      <c r="C94" s="3"/>
      <c r="D94" s="3"/>
      <c r="E94" s="3"/>
      <c r="F94" s="3"/>
      <c r="G94" s="15"/>
      <c r="H94" s="15"/>
      <c r="I94" s="3"/>
      <c r="J94" s="3"/>
      <c r="K94" s="14"/>
      <c r="N94" s="24"/>
      <c r="O94" s="36"/>
      <c r="P94" s="36"/>
      <c r="R94" s="36"/>
      <c r="S94" s="8"/>
    </row>
    <row r="95" spans="1:20" ht="14.25">
      <c r="A95" s="7"/>
      <c r="B95" s="3"/>
      <c r="C95" s="3"/>
      <c r="D95" s="3"/>
      <c r="E95" s="3"/>
      <c r="F95" s="3"/>
      <c r="G95" s="3"/>
      <c r="H95" s="3"/>
      <c r="I95" s="3"/>
      <c r="J95" s="3"/>
      <c r="O95" s="36"/>
      <c r="P95" s="36"/>
      <c r="R95" s="36"/>
      <c r="S95" s="36"/>
    </row>
    <row r="96" spans="1:20" ht="14.25">
      <c r="A96" s="7"/>
      <c r="B96" s="3"/>
      <c r="C96" s="15"/>
      <c r="D96" s="15"/>
      <c r="E96" s="3"/>
      <c r="F96" s="3"/>
      <c r="G96" s="3"/>
      <c r="H96" s="3"/>
      <c r="I96" s="3"/>
      <c r="J96" s="3"/>
      <c r="L96" s="14"/>
      <c r="M96" s="14"/>
      <c r="N96" s="24"/>
      <c r="O96" s="36"/>
      <c r="P96" s="36"/>
      <c r="R96" s="36"/>
      <c r="S96" s="8"/>
    </row>
    <row r="97" spans="1:19" ht="14.25">
      <c r="A97" s="7"/>
      <c r="B97" s="3"/>
      <c r="C97" s="15"/>
      <c r="D97" s="3"/>
      <c r="E97" s="3"/>
      <c r="F97" s="3"/>
      <c r="G97" s="3"/>
      <c r="H97" s="3"/>
      <c r="I97" s="3"/>
      <c r="J97" s="3"/>
      <c r="M97" s="14"/>
      <c r="N97" s="24"/>
      <c r="O97" s="36"/>
      <c r="P97" s="36"/>
      <c r="R97" s="36"/>
      <c r="S97" s="8"/>
    </row>
    <row r="98" spans="1:19" ht="14.25">
      <c r="A98" s="7"/>
      <c r="B98" s="3"/>
      <c r="C98" s="3"/>
      <c r="D98" s="3"/>
      <c r="E98" s="3"/>
      <c r="F98" s="3"/>
      <c r="G98" s="3"/>
      <c r="H98" s="3"/>
      <c r="I98" s="3"/>
      <c r="J98" s="3"/>
      <c r="M98" s="46"/>
      <c r="N98" s="46"/>
      <c r="O98" s="36"/>
      <c r="P98" s="36"/>
      <c r="R98" s="36"/>
      <c r="S98" s="8"/>
    </row>
    <row r="99" spans="1:19" ht="14.25">
      <c r="A99" s="7"/>
      <c r="B99" s="3"/>
      <c r="C99" s="3"/>
      <c r="D99" s="3"/>
      <c r="E99" s="3"/>
      <c r="F99" s="3"/>
      <c r="G99" s="3"/>
      <c r="H99" s="3"/>
      <c r="I99" s="3"/>
      <c r="J99" s="3"/>
      <c r="M99" s="46"/>
      <c r="N99" s="46"/>
      <c r="O99" s="36"/>
      <c r="P99" s="36"/>
      <c r="R99" s="36"/>
      <c r="S99" s="8"/>
    </row>
    <row r="100" spans="1:19" ht="14.25">
      <c r="A100" s="7"/>
      <c r="B100" s="3"/>
      <c r="C100" s="3"/>
      <c r="D100" s="3"/>
      <c r="E100" s="3"/>
      <c r="F100" s="3"/>
      <c r="G100" s="3"/>
      <c r="H100" s="3"/>
      <c r="I100" s="3"/>
      <c r="J100" s="3"/>
      <c r="M100" s="46"/>
      <c r="N100" s="46"/>
      <c r="O100" s="36"/>
      <c r="P100" s="36"/>
      <c r="R100" s="36"/>
      <c r="S100" s="8"/>
    </row>
    <row r="101" spans="1:19" ht="14.25">
      <c r="A101" s="7"/>
      <c r="B101" s="3"/>
      <c r="C101" s="3"/>
      <c r="D101" s="3"/>
      <c r="E101" s="3"/>
      <c r="F101" s="3"/>
      <c r="G101" s="3"/>
      <c r="H101" s="3"/>
      <c r="I101" s="3"/>
      <c r="J101" s="3"/>
      <c r="M101" s="14"/>
      <c r="N101" s="14"/>
      <c r="O101" s="36"/>
      <c r="P101" s="36"/>
      <c r="R101" s="36"/>
      <c r="S101" s="8"/>
    </row>
    <row r="102" spans="1:19" ht="14.25">
      <c r="A102" s="7"/>
      <c r="B102" s="3"/>
      <c r="C102" s="3"/>
      <c r="D102" s="3"/>
      <c r="E102" s="3"/>
      <c r="F102" s="3"/>
      <c r="G102" s="3"/>
      <c r="H102" s="3"/>
      <c r="I102" s="3"/>
      <c r="J102" s="3"/>
      <c r="M102" s="46"/>
      <c r="N102" s="46"/>
      <c r="O102" s="36"/>
      <c r="P102" s="36"/>
      <c r="R102" s="36"/>
      <c r="S102" s="8"/>
    </row>
    <row r="103" spans="1:19" ht="14.25">
      <c r="A103" s="7"/>
      <c r="B103" s="3"/>
      <c r="C103" s="3"/>
      <c r="D103" s="3"/>
      <c r="E103" s="3"/>
      <c r="F103" s="3"/>
      <c r="G103" s="3"/>
      <c r="H103" s="3"/>
      <c r="I103" s="3"/>
      <c r="J103" s="3"/>
      <c r="M103" s="46"/>
      <c r="N103" s="46"/>
      <c r="O103" s="36"/>
      <c r="P103" s="36"/>
      <c r="R103" s="36"/>
      <c r="S103" s="8"/>
    </row>
    <row r="104" spans="1:19" ht="14.25">
      <c r="A104" s="7"/>
      <c r="B104" s="3"/>
      <c r="C104" s="15"/>
      <c r="D104" s="3"/>
      <c r="E104" s="3"/>
      <c r="F104" s="3"/>
      <c r="G104" s="3"/>
      <c r="H104" s="3"/>
      <c r="I104" s="3"/>
      <c r="J104" s="3"/>
      <c r="M104" s="46"/>
      <c r="N104" s="46"/>
      <c r="O104" s="36"/>
      <c r="P104" s="36"/>
      <c r="R104" s="36"/>
      <c r="S104" s="8"/>
    </row>
    <row r="105" spans="1:19" ht="14.25">
      <c r="A105" s="7"/>
      <c r="B105" s="3"/>
      <c r="C105" s="3"/>
      <c r="D105" s="3"/>
      <c r="E105" s="3"/>
      <c r="F105" s="3"/>
      <c r="G105" s="3"/>
      <c r="H105" s="3"/>
      <c r="I105" s="3"/>
      <c r="J105" s="3"/>
      <c r="M105" s="46"/>
      <c r="N105" s="46"/>
      <c r="O105" s="36"/>
      <c r="P105" s="36"/>
      <c r="R105" s="36"/>
      <c r="S105" s="8"/>
    </row>
    <row r="106" spans="1:19" ht="14.25">
      <c r="A106" s="7"/>
      <c r="B106" s="3"/>
      <c r="E106" s="3"/>
      <c r="F106" s="3"/>
      <c r="G106" s="3"/>
      <c r="H106" s="3"/>
      <c r="I106" s="3"/>
      <c r="J106" s="3"/>
      <c r="M106" s="14"/>
      <c r="N106" s="14"/>
      <c r="O106" s="36"/>
      <c r="P106" s="36"/>
      <c r="R106" s="36"/>
      <c r="S106" s="25"/>
    </row>
    <row r="107" spans="1:19" ht="14.25">
      <c r="A107" s="7"/>
      <c r="B107" s="3"/>
      <c r="C107" s="47"/>
      <c r="D107" s="47"/>
      <c r="E107" s="3"/>
      <c r="F107" s="3"/>
      <c r="G107" s="3"/>
      <c r="H107" s="3"/>
      <c r="I107" s="3"/>
      <c r="J107" s="3"/>
      <c r="M107" s="14"/>
      <c r="N107" s="14"/>
      <c r="O107" s="36"/>
      <c r="P107" s="36"/>
      <c r="R107" s="36"/>
      <c r="S107" s="25"/>
    </row>
    <row r="108" spans="1:19" ht="14.25">
      <c r="A108" s="7"/>
      <c r="B108" s="3"/>
      <c r="C108" s="3"/>
      <c r="D108" s="3"/>
      <c r="E108" s="3"/>
      <c r="F108" s="3"/>
      <c r="G108" s="3"/>
      <c r="H108" s="3"/>
      <c r="I108" s="3"/>
      <c r="J108" s="3"/>
      <c r="M108" s="14"/>
      <c r="N108" s="14"/>
      <c r="O108" s="36"/>
      <c r="P108" s="36"/>
      <c r="R108" s="36"/>
      <c r="S108" s="25"/>
    </row>
    <row r="109" spans="1:19" ht="14.25">
      <c r="A109" s="7"/>
      <c r="B109" s="3"/>
      <c r="C109" s="3"/>
      <c r="D109" s="3"/>
      <c r="E109" s="3"/>
      <c r="F109" s="3"/>
      <c r="G109" s="3"/>
      <c r="H109" s="3"/>
      <c r="I109" s="3"/>
      <c r="J109" s="3"/>
      <c r="M109" s="14"/>
      <c r="N109" s="24"/>
      <c r="O109" s="36"/>
      <c r="P109" s="36"/>
      <c r="R109" s="25"/>
      <c r="S109" s="25"/>
    </row>
    <row r="110" spans="1:19" ht="14.25">
      <c r="A110" s="7"/>
      <c r="B110" s="3"/>
      <c r="C110" s="3"/>
      <c r="D110" s="3"/>
      <c r="E110" s="3"/>
      <c r="F110" s="3"/>
      <c r="G110" s="3"/>
      <c r="H110" s="3"/>
      <c r="I110" s="3"/>
      <c r="J110" s="3"/>
      <c r="M110" s="14"/>
      <c r="N110" s="24"/>
      <c r="O110" s="36"/>
      <c r="P110" s="36"/>
      <c r="R110" s="25"/>
      <c r="S110" s="25"/>
    </row>
    <row r="111" spans="1:19" ht="14.25">
      <c r="A111" s="7"/>
      <c r="B111" s="3"/>
      <c r="C111" s="3"/>
      <c r="D111" s="3"/>
      <c r="E111" s="3"/>
      <c r="F111" s="3"/>
      <c r="G111" s="3"/>
      <c r="H111" s="3"/>
      <c r="I111" s="3"/>
      <c r="J111" s="3"/>
      <c r="M111" s="14"/>
      <c r="N111" s="24"/>
      <c r="O111" s="36"/>
      <c r="P111" s="36"/>
      <c r="R111" s="25"/>
      <c r="S111" s="25"/>
    </row>
    <row r="112" spans="1:19" ht="14.25">
      <c r="A112" s="7"/>
      <c r="B112" s="3"/>
      <c r="C112" s="3"/>
      <c r="D112" s="3"/>
      <c r="E112" s="3"/>
      <c r="F112" s="3"/>
      <c r="G112" s="3"/>
      <c r="H112" s="3"/>
      <c r="I112" s="3"/>
      <c r="J112" s="3"/>
      <c r="M112" s="14"/>
      <c r="N112" s="14"/>
      <c r="O112" s="36"/>
      <c r="P112" s="36"/>
      <c r="R112" s="25"/>
      <c r="S112" s="25"/>
    </row>
    <row r="113" spans="1:19" ht="14.25">
      <c r="A113" s="7"/>
      <c r="B113" s="3"/>
      <c r="C113" s="3"/>
      <c r="D113" s="3"/>
      <c r="E113" s="3"/>
      <c r="F113" s="3"/>
      <c r="G113" s="3"/>
      <c r="H113" s="3"/>
      <c r="I113" s="3"/>
      <c r="J113" s="3"/>
      <c r="O113" s="36"/>
      <c r="P113" s="36"/>
      <c r="R113" s="36"/>
      <c r="S113" s="36"/>
    </row>
    <row r="114" spans="1:19" ht="14.25">
      <c r="A114" s="7"/>
      <c r="B114" s="3"/>
      <c r="C114" s="3"/>
      <c r="D114" s="3"/>
      <c r="E114" s="3"/>
      <c r="F114" s="3"/>
      <c r="G114" s="3"/>
      <c r="H114" s="3"/>
      <c r="I114" s="3"/>
      <c r="J114" s="3"/>
      <c r="O114" s="36"/>
      <c r="P114" s="36"/>
      <c r="R114" s="36"/>
      <c r="S114" s="36"/>
    </row>
    <row r="115" spans="1:19" ht="14.25">
      <c r="A115" s="7"/>
      <c r="B115" s="3"/>
      <c r="C115" s="3"/>
      <c r="D115" s="3"/>
      <c r="E115" s="3"/>
      <c r="F115" s="3"/>
      <c r="G115" s="3"/>
      <c r="H115" s="3"/>
      <c r="I115" s="3"/>
      <c r="J115" s="3"/>
      <c r="O115" s="36"/>
      <c r="P115" s="36"/>
      <c r="R115" s="36"/>
      <c r="S115" s="36"/>
    </row>
    <row r="116" spans="1:19" ht="14.25">
      <c r="A116" s="7"/>
      <c r="B116" s="3"/>
      <c r="C116" s="3"/>
      <c r="D116" s="3"/>
      <c r="E116" s="3"/>
      <c r="F116" s="3"/>
      <c r="G116" s="3"/>
      <c r="H116" s="3"/>
      <c r="I116" s="3"/>
      <c r="J116" s="3"/>
      <c r="O116" s="36"/>
      <c r="P116" s="36"/>
      <c r="R116" s="36"/>
      <c r="S116" s="36"/>
    </row>
    <row r="117" spans="1:19" ht="14.25">
      <c r="A117" s="7"/>
      <c r="B117" s="3"/>
      <c r="C117" s="3"/>
      <c r="D117" s="3"/>
      <c r="E117" s="3"/>
      <c r="F117" s="3"/>
      <c r="G117" s="3"/>
      <c r="H117" s="3"/>
      <c r="I117" s="3"/>
      <c r="J117" s="3"/>
      <c r="O117" s="36"/>
      <c r="P117" s="36"/>
      <c r="R117" s="36"/>
      <c r="S117" s="36"/>
    </row>
    <row r="118" spans="1:19" ht="14.25">
      <c r="A118" s="7"/>
      <c r="B118" s="3"/>
      <c r="C118" s="3"/>
      <c r="D118" s="3"/>
      <c r="E118" s="3"/>
      <c r="F118" s="3"/>
      <c r="G118" s="3"/>
      <c r="H118" s="3"/>
      <c r="I118" s="3"/>
      <c r="J118" s="3"/>
      <c r="O118" s="36"/>
      <c r="P118" s="36"/>
      <c r="R118" s="36"/>
      <c r="S118" s="36"/>
    </row>
    <row r="119" spans="1:19" ht="14.25">
      <c r="A119" s="7"/>
      <c r="B119" s="3"/>
      <c r="C119" s="3"/>
      <c r="D119" s="3"/>
      <c r="E119" s="3"/>
      <c r="F119" s="3"/>
      <c r="G119" s="3"/>
      <c r="H119" s="3"/>
      <c r="I119" s="3"/>
      <c r="J119" s="3"/>
      <c r="O119" s="36"/>
      <c r="P119" s="36"/>
      <c r="R119" s="36"/>
      <c r="S119" s="36"/>
    </row>
    <row r="120" spans="1:19" ht="14.25">
      <c r="A120" s="7"/>
      <c r="B120" s="3"/>
      <c r="C120" s="3"/>
      <c r="D120" s="3"/>
      <c r="E120" s="3"/>
      <c r="F120" s="3"/>
      <c r="G120" s="3"/>
      <c r="H120" s="3"/>
      <c r="I120" s="3"/>
      <c r="J120" s="3"/>
      <c r="O120" s="36"/>
      <c r="P120" s="36"/>
      <c r="R120" s="36"/>
      <c r="S120" s="36"/>
    </row>
    <row r="121" spans="1:19" ht="14.25">
      <c r="A121" s="7"/>
      <c r="B121" s="3"/>
      <c r="C121" s="3"/>
      <c r="D121" s="3"/>
      <c r="E121" s="3"/>
      <c r="F121" s="3"/>
      <c r="G121" s="3"/>
      <c r="H121" s="3"/>
      <c r="I121" s="3"/>
      <c r="J121" s="3"/>
      <c r="O121" s="36"/>
      <c r="P121" s="36"/>
      <c r="R121" s="36"/>
      <c r="S121" s="36"/>
    </row>
    <row r="122" spans="1:19" ht="14.25">
      <c r="A122" s="7"/>
      <c r="B122" s="3"/>
      <c r="C122" s="3"/>
      <c r="D122" s="3"/>
      <c r="E122" s="3"/>
      <c r="F122" s="3"/>
      <c r="G122" s="3"/>
      <c r="H122" s="3"/>
      <c r="I122" s="3"/>
      <c r="J122" s="3"/>
      <c r="O122" s="36"/>
      <c r="P122" s="36"/>
      <c r="R122" s="36"/>
      <c r="S122" s="36"/>
    </row>
    <row r="123" spans="1:19" ht="14.25">
      <c r="A123" s="7"/>
      <c r="B123" s="3"/>
      <c r="C123" s="3"/>
      <c r="D123" s="3"/>
      <c r="E123" s="3"/>
      <c r="F123" s="3"/>
      <c r="G123" s="3"/>
      <c r="H123" s="3"/>
      <c r="I123" s="3"/>
      <c r="J123" s="3"/>
      <c r="O123" s="36"/>
      <c r="P123" s="36"/>
      <c r="R123" s="36"/>
      <c r="S123" s="36"/>
    </row>
    <row r="124" spans="1:19" ht="14.25">
      <c r="A124" s="7"/>
      <c r="B124" s="3"/>
      <c r="C124" s="3"/>
      <c r="D124" s="3"/>
      <c r="E124" s="3"/>
      <c r="F124" s="3"/>
      <c r="G124" s="3"/>
      <c r="H124" s="3"/>
      <c r="I124" s="3"/>
      <c r="J124" s="3"/>
      <c r="O124" s="36"/>
      <c r="P124" s="36"/>
      <c r="R124" s="36"/>
      <c r="S124" s="36"/>
    </row>
    <row r="125" spans="1:19" ht="14.25">
      <c r="A125" s="7"/>
      <c r="B125" s="3"/>
      <c r="C125" s="3"/>
      <c r="D125" s="3"/>
      <c r="E125" s="3"/>
      <c r="F125" s="3"/>
      <c r="G125" s="3"/>
      <c r="H125" s="3"/>
      <c r="I125" s="3"/>
      <c r="J125" s="3"/>
      <c r="O125" s="36"/>
      <c r="P125" s="36"/>
      <c r="R125" s="36"/>
      <c r="S125" s="36"/>
    </row>
    <row r="126" spans="1:19" ht="14.25">
      <c r="A126" s="7"/>
      <c r="B126" s="3"/>
      <c r="C126" s="3"/>
      <c r="D126" s="3"/>
      <c r="E126" s="3"/>
      <c r="F126" s="3"/>
      <c r="G126" s="3"/>
      <c r="H126" s="3"/>
      <c r="I126" s="3"/>
      <c r="J126" s="3"/>
      <c r="M126" s="14"/>
      <c r="N126" s="14"/>
      <c r="O126" s="36"/>
      <c r="P126" s="36"/>
      <c r="R126" s="25"/>
      <c r="S126" s="25"/>
    </row>
    <row r="127" spans="1:19" ht="14.25">
      <c r="A127" s="7"/>
      <c r="B127" s="3"/>
      <c r="C127" s="3"/>
      <c r="D127" s="3"/>
      <c r="E127" s="3"/>
      <c r="F127" s="3"/>
      <c r="G127" s="3"/>
      <c r="H127" s="3"/>
      <c r="I127" s="3"/>
      <c r="J127" s="3"/>
      <c r="L127" s="14"/>
      <c r="M127" s="14"/>
      <c r="N127" s="14"/>
      <c r="O127" s="36"/>
      <c r="P127" s="36"/>
      <c r="R127" s="25"/>
      <c r="S127" s="25"/>
    </row>
    <row r="128" spans="1:19" ht="14.25">
      <c r="A128" s="7"/>
      <c r="B128" s="3"/>
      <c r="C128" s="3"/>
      <c r="D128" s="3"/>
      <c r="E128" s="3"/>
      <c r="F128" s="3"/>
      <c r="G128" s="3"/>
      <c r="H128" s="3"/>
      <c r="I128" s="3"/>
      <c r="J128" s="3"/>
      <c r="M128" s="14"/>
      <c r="N128" s="24"/>
      <c r="O128" s="36"/>
      <c r="P128" s="36"/>
      <c r="R128" s="25"/>
      <c r="S128" s="25"/>
    </row>
    <row r="129" spans="1:19" ht="14.25">
      <c r="A129" s="7"/>
      <c r="B129" s="3"/>
      <c r="C129" s="3"/>
      <c r="D129" s="3"/>
      <c r="E129" s="3"/>
      <c r="F129" s="3"/>
      <c r="G129" s="3"/>
      <c r="H129" s="3"/>
      <c r="I129" s="3"/>
      <c r="J129" s="3"/>
      <c r="M129" s="14"/>
      <c r="N129" s="24"/>
      <c r="O129" s="36"/>
      <c r="P129" s="36"/>
      <c r="R129" s="25"/>
      <c r="S129" s="25"/>
    </row>
    <row r="130" spans="1:19" ht="14.25">
      <c r="A130" s="7"/>
      <c r="B130" s="3"/>
      <c r="C130" s="3"/>
      <c r="D130" s="3"/>
      <c r="E130" s="3"/>
      <c r="F130" s="3"/>
      <c r="G130" s="3"/>
      <c r="H130" s="3"/>
      <c r="I130" s="3"/>
      <c r="J130" s="3"/>
      <c r="M130" s="14"/>
      <c r="N130" s="24"/>
      <c r="O130" s="36"/>
      <c r="P130" s="36"/>
    </row>
    <row r="131" spans="1:19" ht="14.25">
      <c r="A131" s="7"/>
      <c r="B131" s="3"/>
      <c r="C131" s="3"/>
      <c r="D131" s="3"/>
      <c r="E131" s="3"/>
      <c r="F131" s="3"/>
      <c r="G131" s="3"/>
      <c r="H131" s="3"/>
      <c r="I131" s="3"/>
      <c r="J131" s="3"/>
      <c r="M131" s="14"/>
      <c r="N131" s="14"/>
      <c r="O131" s="36"/>
      <c r="P131" s="36"/>
      <c r="R131" s="25"/>
    </row>
    <row r="132" spans="1:19" ht="14.25">
      <c r="A132" s="7"/>
      <c r="B132" s="3"/>
      <c r="C132" s="3"/>
      <c r="D132" s="3"/>
      <c r="E132" s="3"/>
      <c r="F132" s="3"/>
      <c r="G132" s="3"/>
      <c r="H132" s="3"/>
      <c r="I132" s="3"/>
      <c r="J132" s="3"/>
      <c r="M132" s="14"/>
      <c r="N132" s="24"/>
      <c r="O132" s="36"/>
      <c r="P132" s="36"/>
      <c r="R132" s="36"/>
      <c r="S132" s="36"/>
    </row>
    <row r="133" spans="1:19" ht="14.25">
      <c r="A133" s="7"/>
      <c r="B133" s="3"/>
      <c r="C133" s="3"/>
      <c r="D133" s="3"/>
      <c r="E133" s="3"/>
      <c r="F133" s="3"/>
      <c r="G133" s="3"/>
      <c r="H133" s="3"/>
      <c r="I133" s="3"/>
      <c r="J133" s="3"/>
      <c r="M133" s="14"/>
      <c r="N133" s="14"/>
      <c r="O133" s="36"/>
      <c r="P133" s="36"/>
    </row>
    <row r="134" spans="1:19" ht="14.25">
      <c r="A134" s="3"/>
      <c r="B134" s="3"/>
      <c r="C134" s="3"/>
      <c r="D134" s="3"/>
      <c r="E134" s="3"/>
      <c r="F134" s="3"/>
      <c r="G134" s="3"/>
      <c r="H134" s="3"/>
      <c r="I134" s="3"/>
      <c r="J134" s="3"/>
      <c r="N134" s="14"/>
      <c r="O134" s="36"/>
      <c r="P134" s="36"/>
    </row>
    <row r="135" spans="1:19" ht="14.25">
      <c r="A135" s="3"/>
      <c r="B135" s="3"/>
      <c r="C135" s="3"/>
      <c r="E135" s="3"/>
      <c r="F135" s="3"/>
      <c r="G135" s="3"/>
      <c r="H135" s="3"/>
      <c r="I135" s="3"/>
      <c r="J135" s="3"/>
      <c r="N135" s="14"/>
      <c r="O135" s="36"/>
      <c r="P135" s="36"/>
    </row>
    <row r="136" spans="1:19" ht="14.25">
      <c r="A136" s="3"/>
      <c r="B136" s="3"/>
      <c r="C136" s="3"/>
      <c r="E136" s="3"/>
      <c r="F136" s="3"/>
      <c r="G136" s="3"/>
      <c r="H136" s="3"/>
      <c r="I136" s="3"/>
      <c r="J136" s="3"/>
      <c r="N136" s="14"/>
      <c r="O136" s="36"/>
      <c r="P136" s="36"/>
    </row>
    <row r="137" spans="1:19" ht="14.25">
      <c r="A137" s="7"/>
      <c r="B137" s="48"/>
      <c r="C137" s="3"/>
      <c r="D137" s="3"/>
      <c r="E137" s="3"/>
      <c r="F137" s="3"/>
      <c r="G137" s="3"/>
      <c r="H137" s="3"/>
      <c r="I137" s="3"/>
      <c r="J137" s="3"/>
      <c r="N137" s="14"/>
      <c r="O137" s="36"/>
      <c r="P137" s="36"/>
    </row>
    <row r="138" spans="1:19" ht="14.25">
      <c r="A138" s="7"/>
      <c r="B138" s="48"/>
      <c r="C138" s="3"/>
      <c r="D138" s="3"/>
      <c r="E138" s="3"/>
      <c r="F138" s="3"/>
      <c r="G138" s="3"/>
      <c r="H138" s="3"/>
      <c r="I138" s="3"/>
      <c r="J138" s="3"/>
      <c r="N138" s="14"/>
      <c r="O138" s="36"/>
      <c r="P138" s="36"/>
    </row>
    <row r="139" spans="1:19" ht="14.25">
      <c r="A139" s="7"/>
      <c r="B139" s="48"/>
      <c r="C139" s="49"/>
      <c r="D139" s="3"/>
      <c r="E139" s="3"/>
      <c r="F139" s="3"/>
      <c r="G139" s="3"/>
      <c r="H139" s="3"/>
      <c r="I139" s="3"/>
      <c r="J139" s="3"/>
      <c r="N139" s="14"/>
      <c r="O139" s="36"/>
      <c r="P139" s="36"/>
    </row>
    <row r="140" spans="1:19" ht="14.25">
      <c r="A140" s="7"/>
      <c r="B140" s="48"/>
      <c r="C140" s="3"/>
      <c r="D140" s="3"/>
      <c r="E140" s="3"/>
      <c r="F140" s="3"/>
      <c r="G140" s="3"/>
      <c r="H140" s="3"/>
      <c r="I140" s="3"/>
      <c r="J140" s="3"/>
      <c r="N140" s="14"/>
      <c r="O140" s="36"/>
      <c r="P140" s="36"/>
    </row>
    <row r="141" spans="1:19" ht="14.25">
      <c r="A141" s="7"/>
      <c r="B141" s="48"/>
      <c r="C141" s="3"/>
      <c r="D141" s="3"/>
      <c r="E141" s="3"/>
      <c r="F141" s="3"/>
      <c r="G141" s="3"/>
      <c r="H141" s="3"/>
      <c r="I141" s="3"/>
      <c r="J141" s="3"/>
      <c r="N141" s="14"/>
      <c r="O141" s="36"/>
      <c r="P141" s="36"/>
    </row>
    <row r="142" spans="1:19" ht="14.25">
      <c r="A142" s="7"/>
      <c r="B142" s="48"/>
      <c r="C142" s="3"/>
      <c r="D142" s="3"/>
      <c r="E142" s="3"/>
      <c r="F142" s="3"/>
      <c r="G142" s="3"/>
      <c r="H142" s="3"/>
      <c r="I142" s="3"/>
      <c r="J142" s="3"/>
      <c r="N142" s="14"/>
      <c r="O142" s="36"/>
      <c r="P142" s="36"/>
    </row>
    <row r="143" spans="1:19" ht="14.25">
      <c r="A143" s="7"/>
      <c r="B143" s="48"/>
      <c r="C143" s="3"/>
      <c r="D143" s="3"/>
      <c r="E143" s="3"/>
      <c r="F143" s="3"/>
      <c r="G143" s="3"/>
      <c r="H143" s="3"/>
      <c r="I143" s="3"/>
      <c r="J143" s="3"/>
      <c r="N143" s="14"/>
      <c r="O143" s="36"/>
      <c r="P143" s="36"/>
    </row>
    <row r="144" spans="1:19" ht="14.25">
      <c r="B144" s="3"/>
      <c r="C144" s="3"/>
      <c r="D144" s="3"/>
      <c r="E144" s="3"/>
      <c r="F144" s="3"/>
      <c r="G144" s="3"/>
      <c r="H144" s="3"/>
      <c r="I144" s="3"/>
      <c r="J144" s="3"/>
      <c r="N144" s="14"/>
      <c r="O144" s="36"/>
      <c r="P144" s="56"/>
    </row>
  </sheetData>
  <conditionalFormatting sqref="F2:F13">
    <cfRule type="duplicateValues" dxfId="190" priority="2"/>
  </conditionalFormatting>
  <conditionalFormatting sqref="F86:F143 F14:F64">
    <cfRule type="duplicateValues" dxfId="189" priority="6"/>
  </conditionalFormatting>
  <conditionalFormatting sqref="F144">
    <cfRule type="duplicateValues" dxfId="188" priority="4"/>
  </conditionalFormatting>
  <conditionalFormatting sqref="G2:H13">
    <cfRule type="duplicateValues" dxfId="187" priority="1"/>
  </conditionalFormatting>
  <conditionalFormatting sqref="G14:H143">
    <cfRule type="duplicateValues" dxfId="186" priority="5"/>
  </conditionalFormatting>
  <conditionalFormatting sqref="G144:H144">
    <cfRule type="duplicateValues" dxfId="185" priority="3"/>
  </conditionalFormatting>
  <pageMargins left="0.7" right="0.7" top="0.75" bottom="0.75" header="0.3" footer="0.3"/>
  <pageSetup orientation="portrait"/>
  <legacy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3C92B-3D51-415D-BCEF-B37E211EB254}">
  <dimension ref="A1:AQ143"/>
  <sheetViews>
    <sheetView topLeftCell="C1" zoomScaleNormal="100" workbookViewId="0">
      <pane ySplit="1" topLeftCell="A2" activePane="bottomLeft" state="frozen"/>
      <selection pane="bottomLeft" activeCell="P3" sqref="P3"/>
      <selection activeCell="B1" sqref="B1"/>
    </sheetView>
  </sheetViews>
  <sheetFormatPr defaultColWidth="9.140625" defaultRowHeight="14.25"/>
  <cols>
    <col min="1" max="1" width="12.42578125" style="2" bestFit="1" customWidth="1"/>
    <col min="2" max="2" width="13" style="1" bestFit="1" customWidth="1"/>
    <col min="3" max="3" width="6.7109375" style="1" bestFit="1" customWidth="1"/>
    <col min="4" max="4" width="17.28515625" style="1" hidden="1" customWidth="1"/>
    <col min="5" max="5" width="7.85546875" style="1" bestFit="1" customWidth="1"/>
    <col min="6" max="6" width="17.140625" style="1" hidden="1" customWidth="1"/>
    <col min="7" max="7" width="17.140625" style="1" customWidth="1"/>
    <col min="8" max="9" width="16" style="1" bestFit="1" customWidth="1"/>
    <col min="10" max="10" width="16.5703125" style="1" hidden="1" customWidth="1"/>
    <col min="11" max="11" width="15.42578125" style="1" bestFit="1" customWidth="1"/>
    <col min="12" max="12" width="10.140625" style="1" bestFit="1" customWidth="1"/>
    <col min="13" max="13" width="20.7109375" style="1" hidden="1" customWidth="1"/>
    <col min="14" max="14" width="11.28515625" style="1" bestFit="1" customWidth="1"/>
    <col min="15" max="15" width="18.28515625" style="1" hidden="1" customWidth="1"/>
    <col min="16" max="16" width="15.28515625" style="1" customWidth="1"/>
    <col min="17" max="17" width="12.42578125" style="1" bestFit="1" customWidth="1"/>
    <col min="18" max="18" width="11.140625" style="1" customWidth="1"/>
    <col min="19" max="19" width="11.28515625" style="1" customWidth="1"/>
    <col min="20" max="21" width="12.42578125" style="1" bestFit="1" customWidth="1"/>
    <col min="22" max="22" width="17.85546875" style="1" customWidth="1"/>
    <col min="23" max="42" width="9.140625" style="1"/>
    <col min="43" max="43" width="8.42578125" style="1" bestFit="1" customWidth="1"/>
    <col min="44" max="16384" width="9.140625" style="1"/>
  </cols>
  <sheetData>
    <row r="1" spans="1:22">
      <c r="A1" s="13" t="s">
        <v>0</v>
      </c>
      <c r="B1" s="11" t="s">
        <v>1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1781</v>
      </c>
      <c r="H1" s="11" t="s">
        <v>4</v>
      </c>
      <c r="I1" s="11" t="s">
        <v>5</v>
      </c>
      <c r="J1" s="11" t="s">
        <v>6</v>
      </c>
      <c r="K1" s="11" t="s">
        <v>7</v>
      </c>
      <c r="L1" s="11" t="s">
        <v>31</v>
      </c>
      <c r="M1" s="12" t="s">
        <v>8</v>
      </c>
      <c r="N1" s="12" t="s">
        <v>9</v>
      </c>
      <c r="O1" s="12" t="s">
        <v>10</v>
      </c>
      <c r="P1" s="12" t="s">
        <v>11</v>
      </c>
      <c r="Q1" s="12" t="s">
        <v>12</v>
      </c>
      <c r="R1" s="12" t="s">
        <v>13</v>
      </c>
      <c r="S1" s="12" t="s">
        <v>14</v>
      </c>
      <c r="T1" s="12" t="s">
        <v>15</v>
      </c>
      <c r="U1" s="12" t="s">
        <v>16</v>
      </c>
      <c r="V1" s="12" t="s">
        <v>17</v>
      </c>
    </row>
    <row r="2" spans="1:22">
      <c r="A2" s="7">
        <v>81036404</v>
      </c>
      <c r="B2" s="3" t="s">
        <v>1782</v>
      </c>
      <c r="C2" s="3" t="s">
        <v>1783</v>
      </c>
      <c r="D2" s="3"/>
      <c r="E2" s="3" t="s">
        <v>1784</v>
      </c>
      <c r="F2" s="3" t="s">
        <v>1262</v>
      </c>
      <c r="G2" s="3" t="s">
        <v>1785</v>
      </c>
      <c r="H2" s="3" t="s">
        <v>1786</v>
      </c>
      <c r="I2" s="3" t="s">
        <v>1787</v>
      </c>
      <c r="J2" s="3" t="s">
        <v>1788</v>
      </c>
      <c r="K2" s="3" t="s">
        <v>1789</v>
      </c>
      <c r="L2" s="3"/>
      <c r="M2" s="1" t="str">
        <f t="shared" ref="M2:M3" si="0">"DFS 8-AX250-"&amp;C2</f>
        <v>DFS 8-AX250-NF3</v>
      </c>
      <c r="N2" s="1" t="s">
        <v>1790</v>
      </c>
      <c r="P2" s="1" t="s">
        <v>1791</v>
      </c>
      <c r="Q2" s="36">
        <v>44826</v>
      </c>
      <c r="R2" s="36"/>
      <c r="S2" s="1" t="s">
        <v>1181</v>
      </c>
      <c r="T2" s="36"/>
      <c r="U2" s="36"/>
    </row>
    <row r="3" spans="1:22">
      <c r="A3" s="7">
        <v>81036404</v>
      </c>
      <c r="B3" s="3" t="s">
        <v>1792</v>
      </c>
      <c r="C3" s="3" t="s">
        <v>1783</v>
      </c>
      <c r="D3" s="3"/>
      <c r="E3" s="3"/>
      <c r="F3" s="3" t="s">
        <v>1270</v>
      </c>
      <c r="G3" s="3" t="s">
        <v>1793</v>
      </c>
      <c r="H3" s="3" t="s">
        <v>1794</v>
      </c>
      <c r="I3" s="3" t="s">
        <v>1795</v>
      </c>
      <c r="J3" s="3" t="s">
        <v>1788</v>
      </c>
      <c r="K3" s="3" t="s">
        <v>1789</v>
      </c>
      <c r="L3" s="3"/>
      <c r="M3" s="1" t="str">
        <f t="shared" si="0"/>
        <v>DFS 8-AX250-NF3</v>
      </c>
      <c r="N3" s="1" t="s">
        <v>1790</v>
      </c>
      <c r="P3" s="1" t="s">
        <v>1796</v>
      </c>
      <c r="Q3" s="36">
        <v>45036</v>
      </c>
      <c r="R3" s="36"/>
      <c r="S3" s="1" t="s">
        <v>1181</v>
      </c>
      <c r="T3" s="36"/>
      <c r="U3" s="36"/>
    </row>
    <row r="4" spans="1:22">
      <c r="A4" s="7"/>
      <c r="B4" s="3"/>
      <c r="C4" s="3"/>
      <c r="D4" s="3"/>
      <c r="E4" s="3"/>
      <c r="F4" s="15"/>
      <c r="G4" s="15"/>
      <c r="H4" s="3"/>
      <c r="I4" s="3"/>
      <c r="J4" s="3"/>
      <c r="K4" s="3"/>
      <c r="L4" s="3"/>
      <c r="Q4" s="36"/>
      <c r="R4" s="36"/>
      <c r="T4" s="36"/>
      <c r="U4" s="36"/>
    </row>
    <row r="5" spans="1:22">
      <c r="A5" s="7"/>
      <c r="B5" s="3"/>
      <c r="C5" s="3"/>
      <c r="D5" s="3"/>
      <c r="E5" s="3"/>
      <c r="F5" s="15"/>
      <c r="G5" s="15"/>
      <c r="H5" s="3"/>
      <c r="I5" s="3"/>
      <c r="J5" s="3"/>
      <c r="K5" s="3"/>
      <c r="L5" s="3"/>
      <c r="Q5" s="36"/>
      <c r="R5" s="36"/>
      <c r="T5" s="36"/>
      <c r="U5" s="36"/>
    </row>
    <row r="6" spans="1:22">
      <c r="A6" s="7"/>
      <c r="B6" s="3"/>
      <c r="C6" s="3"/>
      <c r="D6" s="3"/>
      <c r="E6" s="3"/>
      <c r="F6" s="15"/>
      <c r="G6" s="15"/>
      <c r="H6" s="3"/>
      <c r="I6" s="3"/>
      <c r="J6" s="3"/>
      <c r="K6" s="3"/>
      <c r="L6" s="3"/>
      <c r="Q6" s="36"/>
      <c r="R6" s="36"/>
      <c r="T6" s="36"/>
      <c r="U6" s="36"/>
    </row>
    <row r="7" spans="1:22">
      <c r="A7" s="7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Q7" s="36"/>
      <c r="R7" s="36"/>
      <c r="T7" s="36"/>
      <c r="U7" s="36"/>
      <c r="V7" s="10"/>
    </row>
    <row r="8" spans="1:22">
      <c r="A8" s="7"/>
      <c r="B8" s="3"/>
      <c r="C8" s="3"/>
      <c r="D8" s="3"/>
      <c r="E8" s="3"/>
      <c r="F8" s="15"/>
      <c r="G8" s="15"/>
      <c r="H8" s="3"/>
      <c r="I8" s="3"/>
      <c r="J8" s="3"/>
      <c r="K8" s="3"/>
      <c r="L8" s="3"/>
      <c r="O8" s="14"/>
      <c r="Q8" s="36"/>
      <c r="R8" s="36"/>
      <c r="T8" s="36"/>
      <c r="U8" s="36"/>
      <c r="V8" s="10"/>
    </row>
    <row r="9" spans="1:22">
      <c r="A9" s="7"/>
      <c r="B9" s="3"/>
      <c r="C9" s="3"/>
      <c r="D9" s="3"/>
      <c r="E9" s="3"/>
      <c r="F9" s="15"/>
      <c r="G9" s="15"/>
      <c r="H9" s="3"/>
      <c r="I9" s="3"/>
      <c r="J9" s="3"/>
      <c r="K9" s="3"/>
      <c r="L9" s="3"/>
      <c r="O9" s="14"/>
      <c r="P9" s="24"/>
      <c r="Q9" s="36"/>
      <c r="R9" s="36"/>
      <c r="T9" s="36"/>
      <c r="U9" s="36"/>
    </row>
    <row r="10" spans="1:22">
      <c r="A10" s="7"/>
      <c r="B10" s="3"/>
      <c r="C10" s="3"/>
      <c r="D10" s="3"/>
      <c r="E10" s="3"/>
      <c r="F10" s="15"/>
      <c r="G10" s="15"/>
      <c r="H10" s="3"/>
      <c r="I10" s="3"/>
      <c r="J10" s="3"/>
      <c r="K10" s="3"/>
      <c r="L10" s="3"/>
      <c r="O10" s="14"/>
      <c r="Q10" s="36"/>
      <c r="R10" s="36"/>
      <c r="T10" s="36"/>
      <c r="U10" s="36"/>
    </row>
    <row r="11" spans="1:22">
      <c r="A11" s="7"/>
      <c r="B11" s="3"/>
      <c r="C11" s="3"/>
      <c r="D11" s="3"/>
      <c r="E11" s="3"/>
      <c r="F11" s="15"/>
      <c r="G11" s="15"/>
      <c r="H11" s="3"/>
      <c r="I11" s="3"/>
      <c r="J11" s="3"/>
      <c r="K11" s="3"/>
      <c r="L11" s="3"/>
      <c r="O11" s="14"/>
      <c r="P11" s="24"/>
      <c r="Q11" s="36"/>
      <c r="R11" s="36"/>
      <c r="T11" s="36"/>
      <c r="U11" s="36"/>
    </row>
    <row r="12" spans="1:22">
      <c r="A12" s="7"/>
      <c r="B12" s="3"/>
      <c r="C12" s="3"/>
      <c r="D12" s="3"/>
      <c r="E12" s="3"/>
      <c r="F12" s="15"/>
      <c r="G12" s="15"/>
      <c r="H12" s="3"/>
      <c r="I12" s="3"/>
      <c r="J12" s="3"/>
      <c r="K12" s="3"/>
      <c r="L12" s="3"/>
      <c r="O12" s="14"/>
      <c r="P12" s="24"/>
      <c r="Q12" s="36"/>
      <c r="R12" s="36"/>
      <c r="T12" s="36"/>
      <c r="U12" s="36"/>
    </row>
    <row r="13" spans="1:22">
      <c r="A13" s="7"/>
      <c r="B13" s="3"/>
      <c r="C13" s="3"/>
      <c r="D13" s="3"/>
      <c r="E13" s="3"/>
      <c r="F13" s="15"/>
      <c r="G13" s="15"/>
      <c r="H13" s="3"/>
      <c r="I13" s="3"/>
      <c r="J13" s="3"/>
      <c r="K13" s="3"/>
      <c r="L13" s="3"/>
      <c r="O13" s="14"/>
      <c r="P13" s="24"/>
      <c r="Q13" s="36"/>
      <c r="R13" s="36"/>
      <c r="T13" s="36"/>
      <c r="U13" s="36"/>
    </row>
    <row r="14" spans="1:22">
      <c r="A14" s="7"/>
      <c r="B14" s="3"/>
      <c r="C14" s="3"/>
      <c r="D14" s="3"/>
      <c r="E14" s="3"/>
      <c r="F14" s="15"/>
      <c r="G14" s="15"/>
      <c r="H14" s="3"/>
      <c r="I14" s="3"/>
      <c r="J14" s="3"/>
      <c r="K14" s="3"/>
      <c r="L14" s="3"/>
      <c r="O14" s="14"/>
      <c r="P14" s="24"/>
      <c r="Q14" s="36"/>
      <c r="R14" s="36"/>
      <c r="T14" s="36"/>
      <c r="U14" s="36"/>
    </row>
    <row r="15" spans="1:22">
      <c r="A15" s="7"/>
      <c r="B15" s="3"/>
      <c r="C15" s="3"/>
      <c r="D15" s="3"/>
      <c r="E15" s="3"/>
      <c r="F15" s="15"/>
      <c r="G15" s="15"/>
      <c r="H15" s="3"/>
      <c r="I15" s="3"/>
      <c r="J15" s="3"/>
      <c r="K15" s="3"/>
      <c r="L15" s="3"/>
      <c r="O15" s="14"/>
      <c r="P15" s="24"/>
      <c r="Q15" s="36"/>
      <c r="R15" s="36"/>
      <c r="T15" s="36"/>
      <c r="U15" s="36"/>
      <c r="V15" s="14"/>
    </row>
    <row r="16" spans="1:22">
      <c r="A16" s="7"/>
      <c r="B16" s="3"/>
      <c r="C16" s="3"/>
      <c r="D16" s="3"/>
      <c r="E16" s="3"/>
      <c r="F16" s="15"/>
      <c r="G16" s="15"/>
      <c r="H16" s="3"/>
      <c r="I16" s="3"/>
      <c r="J16" s="3"/>
      <c r="K16" s="3"/>
      <c r="L16" s="3"/>
      <c r="O16" s="14"/>
      <c r="P16" s="24"/>
      <c r="Q16" s="36"/>
      <c r="R16" s="36"/>
      <c r="T16" s="36"/>
      <c r="U16" s="36"/>
    </row>
    <row r="17" spans="1:22">
      <c r="A17" s="7"/>
      <c r="B17" s="3"/>
      <c r="C17" s="3"/>
      <c r="D17" s="3"/>
      <c r="E17" s="3"/>
      <c r="F17" s="15"/>
      <c r="G17" s="15"/>
      <c r="H17" s="3"/>
      <c r="I17" s="3"/>
      <c r="J17" s="3"/>
      <c r="K17" s="3"/>
      <c r="L17" s="3"/>
      <c r="O17" s="14"/>
      <c r="P17" s="24"/>
      <c r="Q17" s="36"/>
      <c r="R17" s="36"/>
      <c r="T17" s="36"/>
      <c r="U17" s="36"/>
    </row>
    <row r="18" spans="1:22">
      <c r="A18" s="7"/>
      <c r="B18" s="3"/>
      <c r="C18" s="3"/>
      <c r="D18" s="3"/>
      <c r="E18" s="3"/>
      <c r="F18" s="15"/>
      <c r="G18" s="15"/>
      <c r="H18" s="3"/>
      <c r="I18" s="3"/>
      <c r="J18" s="3"/>
      <c r="K18" s="3"/>
      <c r="L18" s="3"/>
      <c r="O18" s="14"/>
      <c r="P18" s="24"/>
      <c r="Q18" s="36"/>
      <c r="R18" s="36"/>
      <c r="T18" s="36"/>
      <c r="U18" s="36"/>
    </row>
    <row r="19" spans="1:22">
      <c r="A19" s="7"/>
      <c r="B19" s="3"/>
      <c r="C19" s="3"/>
      <c r="D19" s="3"/>
      <c r="E19" s="3"/>
      <c r="F19" s="15"/>
      <c r="G19" s="15"/>
      <c r="H19" s="3"/>
      <c r="I19" s="3"/>
      <c r="J19" s="3"/>
      <c r="K19" s="3"/>
      <c r="L19" s="3"/>
      <c r="O19" s="14"/>
      <c r="P19" s="24"/>
      <c r="Q19" s="36"/>
      <c r="R19" s="36"/>
      <c r="T19" s="36"/>
      <c r="U19" s="36"/>
      <c r="V19" s="10"/>
    </row>
    <row r="20" spans="1:22">
      <c r="A20" s="7"/>
      <c r="B20" s="3"/>
      <c r="C20" s="3"/>
      <c r="D20" s="3"/>
      <c r="E20" s="3"/>
      <c r="F20" s="15"/>
      <c r="G20" s="15"/>
      <c r="H20" s="3"/>
      <c r="I20" s="3"/>
      <c r="J20" s="3"/>
      <c r="K20" s="3"/>
      <c r="L20" s="3"/>
      <c r="P20" s="24"/>
      <c r="Q20" s="36"/>
      <c r="R20" s="36"/>
      <c r="T20" s="36"/>
      <c r="U20" s="36"/>
    </row>
    <row r="21" spans="1:22">
      <c r="A21" s="7"/>
      <c r="B21" s="3"/>
      <c r="C21" s="3"/>
      <c r="D21" s="3"/>
      <c r="E21" s="3"/>
      <c r="F21" s="15"/>
      <c r="G21" s="15"/>
      <c r="H21" s="3"/>
      <c r="I21" s="3"/>
      <c r="J21" s="3"/>
      <c r="K21" s="3"/>
      <c r="L21" s="3"/>
      <c r="O21" s="14"/>
      <c r="P21" s="24"/>
      <c r="Q21" s="36"/>
      <c r="R21" s="36"/>
      <c r="T21" s="36"/>
      <c r="U21" s="36"/>
    </row>
    <row r="22" spans="1:22">
      <c r="A22" s="7"/>
      <c r="B22" s="3"/>
      <c r="C22" s="3"/>
      <c r="D22" s="3"/>
      <c r="E22" s="3"/>
      <c r="F22" s="15"/>
      <c r="G22" s="15"/>
      <c r="H22" s="3"/>
      <c r="I22" s="3"/>
      <c r="J22" s="3"/>
      <c r="K22" s="3"/>
      <c r="L22" s="3"/>
      <c r="O22" s="14"/>
      <c r="P22" s="24"/>
      <c r="Q22" s="36"/>
      <c r="R22" s="36"/>
      <c r="T22" s="36"/>
      <c r="U22" s="36"/>
    </row>
    <row r="23" spans="1:22">
      <c r="A23" s="7"/>
      <c r="B23" s="3"/>
      <c r="C23" s="3"/>
      <c r="D23" s="3"/>
      <c r="E23" s="3"/>
      <c r="F23" s="15"/>
      <c r="G23" s="15"/>
      <c r="H23" s="3"/>
      <c r="I23" s="3"/>
      <c r="J23" s="3"/>
      <c r="K23" s="3"/>
      <c r="L23" s="3"/>
      <c r="O23" s="14"/>
      <c r="P23" s="24"/>
      <c r="Q23" s="36"/>
      <c r="R23" s="36"/>
      <c r="T23" s="36"/>
      <c r="U23" s="36"/>
    </row>
    <row r="24" spans="1:22">
      <c r="A24" s="7"/>
      <c r="B24" s="3"/>
      <c r="C24" s="3"/>
      <c r="D24" s="3"/>
      <c r="E24" s="3"/>
      <c r="F24" s="15"/>
      <c r="G24" s="15"/>
      <c r="H24" s="3"/>
      <c r="I24" s="3"/>
      <c r="J24" s="3"/>
      <c r="K24" s="3"/>
      <c r="L24" s="3"/>
      <c r="O24" s="14"/>
      <c r="P24" s="24"/>
      <c r="Q24" s="36"/>
      <c r="R24" s="36"/>
      <c r="T24" s="36"/>
      <c r="U24" s="36"/>
      <c r="V24" s="14"/>
    </row>
    <row r="25" spans="1:22">
      <c r="A25" s="7"/>
      <c r="B25" s="3"/>
      <c r="C25" s="3"/>
      <c r="D25" s="3"/>
      <c r="E25" s="3"/>
      <c r="F25" s="15"/>
      <c r="G25" s="15"/>
      <c r="H25" s="3"/>
      <c r="I25" s="3"/>
      <c r="J25" s="3"/>
      <c r="K25" s="3"/>
      <c r="L25" s="3"/>
      <c r="O25" s="14"/>
      <c r="P25" s="24"/>
      <c r="Q25" s="36"/>
      <c r="R25" s="36"/>
      <c r="T25" s="36"/>
      <c r="U25" s="36"/>
    </row>
    <row r="26" spans="1:22">
      <c r="A26" s="7"/>
      <c r="B26" s="3"/>
      <c r="C26" s="3"/>
      <c r="D26" s="3"/>
      <c r="E26" s="3"/>
      <c r="F26" s="15"/>
      <c r="G26" s="15"/>
      <c r="H26" s="3"/>
      <c r="I26" s="3"/>
      <c r="J26" s="3"/>
      <c r="K26" s="3"/>
      <c r="L26" s="3"/>
      <c r="O26" s="14"/>
      <c r="P26" s="24"/>
      <c r="Q26" s="36"/>
      <c r="R26" s="36"/>
      <c r="T26" s="36"/>
      <c r="U26" s="36"/>
    </row>
    <row r="27" spans="1:22">
      <c r="A27" s="7"/>
      <c r="B27" s="3"/>
      <c r="C27" s="3"/>
      <c r="D27" s="3"/>
      <c r="E27" s="3"/>
      <c r="F27" s="15"/>
      <c r="G27" s="15"/>
      <c r="H27" s="3"/>
      <c r="I27" s="3"/>
      <c r="J27" s="3"/>
      <c r="K27" s="3"/>
      <c r="L27" s="3"/>
      <c r="O27" s="14"/>
      <c r="P27" s="24"/>
      <c r="Q27" s="36"/>
      <c r="R27" s="36"/>
      <c r="T27" s="36"/>
      <c r="U27" s="36"/>
    </row>
    <row r="28" spans="1:22">
      <c r="A28" s="7"/>
      <c r="B28" s="3"/>
      <c r="C28" s="3"/>
      <c r="D28" s="3"/>
      <c r="E28" s="3"/>
      <c r="F28" s="15"/>
      <c r="G28" s="15"/>
      <c r="H28" s="3"/>
      <c r="I28" s="3"/>
      <c r="J28" s="3"/>
      <c r="K28" s="3"/>
      <c r="L28" s="3"/>
      <c r="O28" s="14"/>
      <c r="P28" s="24"/>
      <c r="Q28" s="36"/>
      <c r="R28" s="36"/>
      <c r="T28" s="36"/>
      <c r="U28" s="36"/>
    </row>
    <row r="29" spans="1:22">
      <c r="A29" s="7"/>
      <c r="B29" s="3"/>
      <c r="C29" s="3"/>
      <c r="D29" s="3"/>
      <c r="E29" s="3"/>
      <c r="F29" s="15"/>
      <c r="G29" s="15"/>
      <c r="H29" s="15"/>
      <c r="I29" s="15"/>
      <c r="J29" s="15"/>
      <c r="K29" s="15"/>
      <c r="L29" s="3"/>
      <c r="O29" s="14"/>
      <c r="P29" s="24"/>
      <c r="Q29" s="36"/>
      <c r="R29" s="36"/>
      <c r="T29" s="36"/>
      <c r="U29" s="36"/>
    </row>
    <row r="30" spans="1:22">
      <c r="A30" s="7"/>
      <c r="B30" s="3"/>
      <c r="C30" s="3"/>
      <c r="D30" s="3"/>
      <c r="E30" s="3"/>
      <c r="F30" s="15"/>
      <c r="G30" s="15"/>
      <c r="H30" s="3"/>
      <c r="I30" s="3"/>
      <c r="J30" s="3"/>
      <c r="K30" s="3"/>
      <c r="L30" s="3"/>
      <c r="P30" s="24"/>
      <c r="Q30" s="37"/>
      <c r="R30" s="37"/>
      <c r="T30" s="37"/>
      <c r="U30" s="36"/>
    </row>
    <row r="31" spans="1:22">
      <c r="A31" s="7"/>
      <c r="B31" s="3"/>
      <c r="C31" s="3"/>
      <c r="D31" s="3"/>
      <c r="E31" s="3"/>
      <c r="F31" s="15"/>
      <c r="G31" s="15"/>
      <c r="H31" s="3"/>
      <c r="I31" s="3"/>
      <c r="J31" s="3"/>
      <c r="K31" s="3"/>
      <c r="L31" s="3"/>
      <c r="O31" s="14"/>
      <c r="P31" s="24"/>
      <c r="Q31" s="37"/>
      <c r="R31" s="38"/>
      <c r="S31" s="14"/>
      <c r="T31" s="37"/>
      <c r="U31" s="36"/>
      <c r="V31" s="14"/>
    </row>
    <row r="32" spans="1:22">
      <c r="A32" s="7"/>
      <c r="B32" s="3"/>
      <c r="C32" s="3"/>
      <c r="D32" s="3"/>
      <c r="E32" s="3"/>
      <c r="F32" s="15"/>
      <c r="G32" s="15"/>
      <c r="H32" s="3"/>
      <c r="I32" s="3"/>
      <c r="J32" s="3"/>
      <c r="K32" s="3"/>
      <c r="L32" s="3"/>
      <c r="O32" s="14"/>
      <c r="P32" s="24"/>
      <c r="Q32" s="37"/>
      <c r="R32" s="37"/>
      <c r="T32" s="37"/>
      <c r="U32" s="36"/>
    </row>
    <row r="33" spans="1:22">
      <c r="A33" s="7"/>
      <c r="B33" s="3"/>
      <c r="C33" s="3"/>
      <c r="D33" s="3"/>
      <c r="E33" s="3"/>
      <c r="F33" s="15"/>
      <c r="G33" s="15"/>
      <c r="H33" s="3"/>
      <c r="I33" s="3"/>
      <c r="J33" s="3"/>
      <c r="K33" s="3"/>
      <c r="L33" s="15"/>
      <c r="O33" s="14"/>
      <c r="P33" s="24"/>
      <c r="Q33" s="37"/>
      <c r="R33" s="37"/>
      <c r="T33" s="37"/>
      <c r="U33" s="36"/>
    </row>
    <row r="34" spans="1:22">
      <c r="A34" s="7"/>
      <c r="B34" s="3"/>
      <c r="C34" s="3"/>
      <c r="D34" s="3"/>
      <c r="E34" s="3"/>
      <c r="F34" s="15"/>
      <c r="G34" s="15"/>
      <c r="H34" s="3"/>
      <c r="I34" s="3"/>
      <c r="J34" s="3"/>
      <c r="K34" s="3"/>
      <c r="L34" s="15"/>
      <c r="O34" s="14"/>
      <c r="P34" s="24"/>
      <c r="Q34" s="37"/>
      <c r="R34" s="37"/>
      <c r="T34" s="37"/>
      <c r="U34" s="36"/>
    </row>
    <row r="35" spans="1:22">
      <c r="A35" s="7"/>
      <c r="B35" s="3"/>
      <c r="C35" s="3"/>
      <c r="D35" s="3"/>
      <c r="E35" s="3"/>
      <c r="F35" s="15"/>
      <c r="G35" s="15"/>
      <c r="H35" s="3"/>
      <c r="I35" s="3"/>
      <c r="J35" s="3"/>
      <c r="K35" s="3"/>
      <c r="L35" s="3"/>
      <c r="O35" s="14"/>
      <c r="P35" s="24"/>
      <c r="Q35" s="37"/>
      <c r="R35" s="37"/>
      <c r="T35" s="37"/>
      <c r="U35" s="36"/>
    </row>
    <row r="36" spans="1:22">
      <c r="A36" s="7"/>
      <c r="B36" s="3"/>
      <c r="C36" s="3"/>
      <c r="D36" s="3"/>
      <c r="E36" s="3"/>
      <c r="F36" s="15"/>
      <c r="G36" s="15"/>
      <c r="H36" s="3"/>
      <c r="I36" s="3"/>
      <c r="J36" s="3"/>
      <c r="K36" s="3"/>
      <c r="L36" s="3"/>
      <c r="O36" s="14"/>
      <c r="P36" s="24"/>
      <c r="Q36" s="37"/>
      <c r="R36" s="37"/>
      <c r="T36" s="37"/>
      <c r="U36" s="36"/>
    </row>
    <row r="37" spans="1:22">
      <c r="A37" s="7"/>
      <c r="B37" s="3"/>
      <c r="C37" s="3"/>
      <c r="D37" s="3"/>
      <c r="E37" s="3"/>
      <c r="F37" s="15"/>
      <c r="G37" s="15"/>
      <c r="H37" s="3"/>
      <c r="I37" s="3"/>
      <c r="J37" s="3"/>
      <c r="K37" s="3"/>
      <c r="L37" s="3"/>
      <c r="O37" s="14"/>
      <c r="P37" s="24"/>
      <c r="Q37" s="37"/>
      <c r="R37" s="37"/>
      <c r="T37" s="37"/>
      <c r="U37" s="36"/>
      <c r="V37" s="10"/>
    </row>
    <row r="38" spans="1:22">
      <c r="A38" s="7"/>
      <c r="B38" s="3"/>
      <c r="C38" s="3"/>
      <c r="D38" s="3"/>
      <c r="E38" s="3"/>
      <c r="F38" s="15"/>
      <c r="G38" s="15"/>
      <c r="H38" s="3"/>
      <c r="I38" s="3"/>
      <c r="J38" s="3"/>
      <c r="K38" s="3"/>
      <c r="L38" s="3"/>
      <c r="P38" s="24"/>
      <c r="Q38" s="37"/>
      <c r="R38" s="37"/>
      <c r="T38" s="37"/>
      <c r="U38" s="36"/>
    </row>
    <row r="39" spans="1:22">
      <c r="A39" s="7"/>
      <c r="B39" s="3"/>
      <c r="C39" s="3"/>
      <c r="D39" s="3"/>
      <c r="E39" s="3"/>
      <c r="F39" s="15"/>
      <c r="G39" s="15"/>
      <c r="H39" s="3"/>
      <c r="I39" s="3"/>
      <c r="J39" s="3"/>
      <c r="K39" s="3"/>
      <c r="L39" s="3"/>
      <c r="O39" s="14"/>
      <c r="P39" s="14"/>
      <c r="Q39" s="37"/>
      <c r="R39" s="37"/>
      <c r="T39" s="37"/>
      <c r="U39" s="36"/>
    </row>
    <row r="40" spans="1:22">
      <c r="A40" s="7"/>
      <c r="B40" s="3"/>
      <c r="C40" s="3"/>
      <c r="D40" s="3"/>
      <c r="E40" s="3"/>
      <c r="F40" s="15"/>
      <c r="G40" s="15"/>
      <c r="H40" s="3"/>
      <c r="I40" s="3"/>
      <c r="J40" s="3"/>
      <c r="K40" s="3"/>
      <c r="L40" s="3"/>
      <c r="O40" s="14"/>
      <c r="P40" s="24"/>
      <c r="Q40" s="37"/>
      <c r="R40" s="37"/>
      <c r="T40" s="37"/>
      <c r="U40" s="36"/>
    </row>
    <row r="41" spans="1:22">
      <c r="A41" s="7"/>
      <c r="B41" s="3"/>
      <c r="C41" s="3"/>
      <c r="D41" s="3"/>
      <c r="E41" s="3"/>
      <c r="F41" s="15"/>
      <c r="G41" s="15"/>
      <c r="H41" s="3"/>
      <c r="I41" s="3"/>
      <c r="J41" s="3"/>
      <c r="K41" s="3"/>
      <c r="L41" s="3"/>
      <c r="O41" s="14"/>
      <c r="P41" s="24"/>
      <c r="Q41" s="37"/>
      <c r="R41" s="37"/>
      <c r="T41" s="37"/>
      <c r="U41" s="36"/>
    </row>
    <row r="42" spans="1:22">
      <c r="A42" s="7"/>
      <c r="B42" s="3"/>
      <c r="C42" s="3"/>
      <c r="D42" s="3"/>
      <c r="E42" s="3"/>
      <c r="F42" s="15"/>
      <c r="G42" s="15"/>
      <c r="H42" s="3"/>
      <c r="I42" s="3"/>
      <c r="J42" s="3"/>
      <c r="K42" s="3"/>
      <c r="L42" s="15"/>
      <c r="O42" s="14"/>
      <c r="P42" s="24"/>
      <c r="Q42" s="37"/>
      <c r="R42" s="37"/>
      <c r="T42" s="37"/>
      <c r="U42" s="36"/>
    </row>
    <row r="43" spans="1:22">
      <c r="A43" s="7"/>
      <c r="B43" s="3"/>
      <c r="C43" s="3"/>
      <c r="D43" s="3"/>
      <c r="E43" s="3"/>
      <c r="F43" s="15"/>
      <c r="G43" s="15"/>
      <c r="H43" s="3"/>
      <c r="I43" s="3"/>
      <c r="J43" s="3"/>
      <c r="K43" s="3"/>
      <c r="L43" s="3"/>
      <c r="O43" s="14"/>
      <c r="P43" s="24"/>
      <c r="Q43" s="37"/>
      <c r="R43" s="37"/>
      <c r="T43" s="37"/>
      <c r="U43" s="36"/>
    </row>
    <row r="44" spans="1:22">
      <c r="A44" s="7"/>
      <c r="B44" s="3"/>
      <c r="C44" s="3"/>
      <c r="D44" s="3"/>
      <c r="E44" s="3"/>
      <c r="F44" s="15"/>
      <c r="G44" s="15"/>
      <c r="H44" s="3"/>
      <c r="I44" s="3"/>
      <c r="J44" s="3"/>
      <c r="K44" s="3"/>
      <c r="L44" s="15"/>
      <c r="O44" s="14"/>
      <c r="P44" s="24"/>
      <c r="Q44" s="37"/>
      <c r="R44" s="37"/>
      <c r="T44" s="37"/>
      <c r="U44" s="36"/>
    </row>
    <row r="45" spans="1:22">
      <c r="A45" s="7"/>
      <c r="B45" s="3"/>
      <c r="C45" s="3"/>
      <c r="D45" s="3"/>
      <c r="E45" s="3"/>
      <c r="F45" s="15"/>
      <c r="G45" s="15"/>
      <c r="H45" s="3"/>
      <c r="I45" s="3"/>
      <c r="J45" s="3"/>
      <c r="K45" s="3"/>
      <c r="L45" s="3"/>
      <c r="O45" s="14"/>
      <c r="P45" s="24"/>
      <c r="Q45" s="37"/>
      <c r="R45" s="37"/>
      <c r="T45" s="37"/>
      <c r="U45" s="36"/>
    </row>
    <row r="46" spans="1:22">
      <c r="A46" s="7"/>
      <c r="B46" s="3"/>
      <c r="C46" s="3"/>
      <c r="D46" s="3"/>
      <c r="E46" s="3"/>
      <c r="F46" s="15"/>
      <c r="G46" s="15"/>
      <c r="H46" s="3"/>
      <c r="I46" s="3"/>
      <c r="J46" s="3"/>
      <c r="K46" s="3"/>
      <c r="L46" s="3"/>
      <c r="O46" s="14"/>
      <c r="P46" s="24"/>
      <c r="Q46" s="37"/>
      <c r="R46" s="37"/>
      <c r="T46" s="37"/>
      <c r="U46" s="36"/>
    </row>
    <row r="47" spans="1:22">
      <c r="A47" s="7"/>
      <c r="B47" s="3"/>
      <c r="C47" s="3"/>
      <c r="D47" s="3"/>
      <c r="E47" s="3"/>
      <c r="F47" s="15"/>
      <c r="G47" s="15"/>
      <c r="H47" s="3"/>
      <c r="I47" s="3"/>
      <c r="J47" s="3"/>
      <c r="K47" s="3"/>
      <c r="L47" s="15"/>
      <c r="O47" s="14"/>
      <c r="P47" s="24"/>
      <c r="Q47" s="37"/>
      <c r="R47" s="37"/>
      <c r="T47" s="37"/>
      <c r="U47" s="36"/>
    </row>
    <row r="48" spans="1:22">
      <c r="A48" s="7"/>
      <c r="B48" s="3"/>
      <c r="C48" s="3"/>
      <c r="D48" s="3"/>
      <c r="E48" s="3"/>
      <c r="F48" s="15"/>
      <c r="G48" s="15"/>
      <c r="H48" s="3"/>
      <c r="I48" s="3"/>
      <c r="J48" s="3"/>
      <c r="K48" s="3"/>
      <c r="L48" s="15"/>
      <c r="O48" s="14"/>
      <c r="P48" s="24"/>
      <c r="Q48" s="37"/>
      <c r="R48" s="37"/>
      <c r="T48" s="37"/>
      <c r="U48" s="36"/>
    </row>
    <row r="49" spans="1:43">
      <c r="A49" s="7"/>
      <c r="B49" s="3"/>
      <c r="C49" s="3"/>
      <c r="D49" s="3"/>
      <c r="E49" s="3"/>
      <c r="F49" s="15"/>
      <c r="G49" s="15"/>
      <c r="H49" s="3"/>
      <c r="I49" s="3"/>
      <c r="J49" s="3"/>
      <c r="K49" s="3"/>
      <c r="L49" s="15"/>
      <c r="O49" s="14"/>
      <c r="P49" s="24"/>
      <c r="Q49" s="37"/>
      <c r="R49" s="37"/>
      <c r="T49" s="37"/>
      <c r="U49" s="36"/>
    </row>
    <row r="50" spans="1:43">
      <c r="A50" s="7"/>
      <c r="B50" s="3"/>
      <c r="C50" s="3"/>
      <c r="D50" s="3"/>
      <c r="E50" s="3"/>
      <c r="F50" s="15"/>
      <c r="G50" s="15"/>
      <c r="H50" s="3"/>
      <c r="I50" s="3"/>
      <c r="J50" s="3"/>
      <c r="K50" s="3"/>
      <c r="L50" s="15"/>
      <c r="O50" s="14"/>
      <c r="P50" s="24"/>
      <c r="Q50" s="37"/>
      <c r="R50" s="37"/>
      <c r="T50" s="37"/>
      <c r="U50" s="36"/>
    </row>
    <row r="51" spans="1:43">
      <c r="A51" s="7"/>
      <c r="B51" s="3"/>
      <c r="C51" s="3"/>
      <c r="D51" s="3"/>
      <c r="E51" s="3"/>
      <c r="F51" s="15"/>
      <c r="G51" s="15"/>
      <c r="H51" s="3"/>
      <c r="I51" s="3"/>
      <c r="J51" s="3"/>
      <c r="K51" s="3"/>
      <c r="L51" s="15"/>
      <c r="O51" s="14"/>
      <c r="P51" s="24"/>
      <c r="Q51" s="37"/>
      <c r="R51" s="37"/>
      <c r="T51" s="37"/>
      <c r="U51" s="36"/>
    </row>
    <row r="52" spans="1:43">
      <c r="A52" s="7"/>
      <c r="B52" s="3"/>
      <c r="C52" s="3"/>
      <c r="D52" s="3"/>
      <c r="E52" s="3"/>
      <c r="F52" s="15"/>
      <c r="G52" s="15"/>
      <c r="H52" s="3"/>
      <c r="I52" s="3"/>
      <c r="J52" s="3"/>
      <c r="K52" s="3"/>
      <c r="L52" s="3"/>
      <c r="O52" s="14"/>
      <c r="P52" s="24"/>
      <c r="Q52" s="37"/>
      <c r="R52" s="37"/>
      <c r="T52" s="37"/>
      <c r="U52" s="36"/>
    </row>
    <row r="53" spans="1:43">
      <c r="A53" s="7"/>
      <c r="B53" s="3"/>
      <c r="C53" s="3"/>
      <c r="D53" s="3"/>
      <c r="E53" s="3"/>
      <c r="F53" s="15"/>
      <c r="G53" s="15"/>
      <c r="H53" s="3"/>
      <c r="I53" s="3"/>
      <c r="J53" s="3"/>
      <c r="K53" s="3"/>
      <c r="L53" s="3"/>
      <c r="O53" s="46"/>
      <c r="P53" s="46"/>
      <c r="Q53" s="37"/>
      <c r="R53" s="37"/>
      <c r="T53" s="37"/>
      <c r="U53" s="36"/>
    </row>
    <row r="54" spans="1:43">
      <c r="A54" s="7"/>
      <c r="B54" s="3"/>
      <c r="C54" s="3"/>
      <c r="D54" s="3"/>
      <c r="E54" s="3"/>
      <c r="F54" s="15"/>
      <c r="G54" s="15"/>
      <c r="H54" s="3"/>
      <c r="I54" s="3"/>
      <c r="J54" s="3"/>
      <c r="K54" s="3"/>
      <c r="L54" s="3"/>
      <c r="O54" s="14"/>
      <c r="P54" s="24"/>
      <c r="Q54" s="37"/>
      <c r="R54" s="37"/>
      <c r="T54" s="37"/>
      <c r="U54" s="36"/>
      <c r="V54" s="14"/>
    </row>
    <row r="55" spans="1:43">
      <c r="A55" s="7"/>
      <c r="B55" s="15"/>
      <c r="C55" s="3"/>
      <c r="D55" s="3"/>
      <c r="E55" s="3"/>
      <c r="F55" s="15"/>
      <c r="G55" s="15"/>
      <c r="H55" s="3"/>
      <c r="I55" s="3"/>
      <c r="J55" s="3"/>
      <c r="K55" s="3"/>
      <c r="L55" s="3"/>
      <c r="O55" s="14"/>
      <c r="P55" s="24"/>
      <c r="Q55" s="37"/>
      <c r="R55" s="37"/>
      <c r="T55" s="37"/>
      <c r="U55" s="36"/>
    </row>
    <row r="56" spans="1:43">
      <c r="A56" s="7"/>
      <c r="B56" s="3"/>
      <c r="C56" s="3"/>
      <c r="D56" s="3"/>
      <c r="E56" s="3"/>
      <c r="F56" s="15"/>
      <c r="G56" s="15"/>
      <c r="H56" s="3"/>
      <c r="I56" s="3"/>
      <c r="J56" s="3"/>
      <c r="K56" s="3"/>
      <c r="L56" s="3"/>
      <c r="N56" s="14"/>
      <c r="O56" s="14"/>
      <c r="P56" s="14"/>
      <c r="Q56" s="37"/>
      <c r="R56" s="37"/>
      <c r="S56" s="14"/>
      <c r="T56" s="37"/>
      <c r="U56" s="36"/>
    </row>
    <row r="57" spans="1:43">
      <c r="A57" s="7"/>
      <c r="B57" s="3"/>
      <c r="C57" s="3"/>
      <c r="D57" s="3"/>
      <c r="E57" s="3"/>
      <c r="F57" s="15"/>
      <c r="G57" s="15"/>
      <c r="H57" s="3"/>
      <c r="I57" s="3"/>
      <c r="J57" s="3"/>
      <c r="K57" s="3"/>
      <c r="L57" s="15"/>
      <c r="O57" s="14"/>
      <c r="P57" s="24"/>
      <c r="Q57" s="37"/>
      <c r="R57" s="37"/>
      <c r="S57" s="14"/>
      <c r="T57" s="37"/>
      <c r="U57" s="36"/>
      <c r="V57" s="10"/>
    </row>
    <row r="58" spans="1:43" ht="15">
      <c r="A58" s="7"/>
      <c r="B58" s="3"/>
      <c r="C58" s="3"/>
      <c r="D58" s="3"/>
      <c r="E58" s="3"/>
      <c r="F58" s="15"/>
      <c r="G58" s="15"/>
      <c r="H58" s="3"/>
      <c r="I58" s="3"/>
      <c r="J58" s="3"/>
      <c r="K58" s="3"/>
      <c r="L58" s="15"/>
      <c r="O58" s="14"/>
      <c r="P58" s="24"/>
      <c r="Q58" s="37"/>
      <c r="R58" s="37"/>
      <c r="S58" s="14"/>
      <c r="T58" s="37"/>
      <c r="U58" s="36"/>
      <c r="AQ58"/>
    </row>
    <row r="59" spans="1:43">
      <c r="A59" s="7"/>
      <c r="B59" s="3"/>
      <c r="C59" s="3"/>
      <c r="D59" s="3"/>
      <c r="E59" s="3"/>
      <c r="F59" s="15"/>
      <c r="G59" s="15"/>
      <c r="H59" s="3"/>
      <c r="I59" s="3"/>
      <c r="J59" s="3"/>
      <c r="K59" s="3"/>
      <c r="L59" s="3"/>
      <c r="O59" s="14"/>
      <c r="P59" s="24"/>
      <c r="Q59" s="37"/>
      <c r="R59" s="37"/>
      <c r="T59" s="37"/>
      <c r="U59" s="36"/>
    </row>
    <row r="60" spans="1:43">
      <c r="A60" s="7"/>
      <c r="B60" s="3"/>
      <c r="C60" s="3"/>
      <c r="D60" s="3"/>
      <c r="E60" s="3"/>
      <c r="F60" s="15"/>
      <c r="G60" s="15"/>
      <c r="H60" s="3"/>
      <c r="I60" s="3"/>
      <c r="J60" s="3"/>
      <c r="K60" s="3"/>
      <c r="L60" s="3"/>
      <c r="O60" s="14"/>
      <c r="P60" s="24"/>
      <c r="Q60" s="37"/>
      <c r="R60" s="37"/>
      <c r="S60" s="14"/>
      <c r="T60" s="37"/>
      <c r="U60" s="36"/>
    </row>
    <row r="61" spans="1:43">
      <c r="A61" s="7"/>
      <c r="B61" s="3"/>
      <c r="C61" s="3"/>
      <c r="D61" s="3"/>
      <c r="E61" s="3"/>
      <c r="F61" s="15"/>
      <c r="G61" s="15"/>
      <c r="H61" s="3"/>
      <c r="I61" s="3"/>
      <c r="J61" s="3"/>
      <c r="K61" s="3"/>
      <c r="L61" s="3"/>
      <c r="O61" s="14"/>
      <c r="P61" s="24"/>
      <c r="Q61" s="37"/>
      <c r="R61" s="37"/>
      <c r="T61" s="37"/>
      <c r="U61" s="36"/>
    </row>
    <row r="62" spans="1:43">
      <c r="A62" s="7"/>
      <c r="B62" s="3"/>
      <c r="C62" s="3"/>
      <c r="D62" s="3"/>
      <c r="E62" s="3"/>
      <c r="F62" s="15"/>
      <c r="G62" s="15"/>
      <c r="H62" s="3"/>
      <c r="I62" s="3"/>
      <c r="J62" s="3"/>
      <c r="K62" s="3"/>
      <c r="L62" s="3"/>
      <c r="O62" s="14"/>
      <c r="P62" s="24"/>
      <c r="Q62" s="37"/>
      <c r="R62" s="37"/>
      <c r="S62" s="14"/>
      <c r="T62" s="37"/>
      <c r="U62" s="36"/>
    </row>
    <row r="63" spans="1:43">
      <c r="A63" s="7"/>
      <c r="B63" s="3"/>
      <c r="C63" s="3"/>
      <c r="D63" s="3"/>
      <c r="E63" s="3"/>
      <c r="F63" s="15"/>
      <c r="G63" s="15"/>
      <c r="H63" s="3"/>
      <c r="I63" s="3"/>
      <c r="J63" s="3"/>
      <c r="K63" s="3"/>
      <c r="L63" s="3"/>
      <c r="O63" s="14"/>
      <c r="P63" s="24"/>
      <c r="Q63" s="37"/>
      <c r="R63" s="37"/>
      <c r="S63" s="14"/>
      <c r="T63" s="37"/>
      <c r="U63" s="36"/>
    </row>
    <row r="64" spans="1:43">
      <c r="A64" s="7"/>
      <c r="B64" s="3"/>
      <c r="C64" s="3"/>
      <c r="D64" s="3"/>
      <c r="E64" s="3"/>
      <c r="F64" s="15"/>
      <c r="G64" s="15"/>
      <c r="H64" s="3"/>
      <c r="I64" s="3"/>
      <c r="J64" s="3"/>
      <c r="K64" s="3"/>
      <c r="L64" s="3"/>
      <c r="O64" s="14"/>
      <c r="P64" s="24"/>
      <c r="Q64" s="37"/>
      <c r="R64" s="37"/>
      <c r="T64" s="37"/>
      <c r="U64" s="36"/>
    </row>
    <row r="65" spans="1:22">
      <c r="A65" s="7"/>
      <c r="B65" s="3"/>
      <c r="C65" s="3"/>
      <c r="D65" s="3"/>
      <c r="E65" s="3"/>
      <c r="F65" s="15"/>
      <c r="G65" s="15"/>
      <c r="H65" s="3"/>
      <c r="I65" s="3"/>
      <c r="J65" s="3"/>
      <c r="K65" s="3"/>
      <c r="L65" s="3"/>
      <c r="O65" s="14"/>
      <c r="P65" s="24"/>
      <c r="Q65" s="37"/>
      <c r="R65" s="37"/>
      <c r="S65" s="14"/>
      <c r="T65" s="37"/>
      <c r="U65" s="36"/>
    </row>
    <row r="66" spans="1:22">
      <c r="A66" s="7"/>
      <c r="B66" s="3"/>
      <c r="C66" s="3"/>
      <c r="D66" s="3"/>
      <c r="E66" s="3"/>
      <c r="F66" s="15"/>
      <c r="G66" s="15"/>
      <c r="H66" s="3"/>
      <c r="I66" s="3"/>
      <c r="J66" s="3"/>
      <c r="K66" s="3"/>
      <c r="L66" s="3"/>
      <c r="O66" s="14"/>
      <c r="P66" s="24"/>
      <c r="Q66" s="37"/>
      <c r="R66" s="37"/>
      <c r="S66" s="14"/>
      <c r="T66" s="37"/>
      <c r="U66" s="36"/>
    </row>
    <row r="67" spans="1:22">
      <c r="A67" s="7"/>
      <c r="B67" s="3"/>
      <c r="C67" s="15"/>
      <c r="D67" s="3"/>
      <c r="E67" s="3"/>
      <c r="F67" s="15"/>
      <c r="G67" s="15"/>
      <c r="H67" s="3"/>
      <c r="I67" s="3"/>
      <c r="J67" s="3"/>
      <c r="K67" s="3"/>
      <c r="L67" s="3"/>
      <c r="O67" s="14"/>
      <c r="P67" s="24"/>
      <c r="Q67" s="36"/>
      <c r="R67" s="36"/>
      <c r="S67" s="14"/>
      <c r="T67" s="36"/>
      <c r="U67" s="36"/>
    </row>
    <row r="68" spans="1:22">
      <c r="A68" s="7"/>
      <c r="B68" s="3"/>
      <c r="C68" s="3"/>
      <c r="D68" s="3"/>
      <c r="E68" s="3"/>
      <c r="F68" s="15"/>
      <c r="G68" s="15"/>
      <c r="H68" s="15"/>
      <c r="I68" s="15"/>
      <c r="J68" s="15"/>
      <c r="K68" s="15"/>
      <c r="L68" s="15"/>
      <c r="O68" s="14"/>
      <c r="P68" s="24"/>
      <c r="Q68" s="36"/>
      <c r="R68" s="36"/>
      <c r="S68" s="14"/>
      <c r="T68" s="36"/>
      <c r="U68" s="36"/>
    </row>
    <row r="69" spans="1:22">
      <c r="A69" s="7"/>
      <c r="B69" s="3"/>
      <c r="C69" s="3"/>
      <c r="D69" s="3"/>
      <c r="E69" s="3"/>
      <c r="F69" s="15"/>
      <c r="G69" s="15"/>
      <c r="H69" s="3"/>
      <c r="I69" s="3"/>
      <c r="J69" s="3"/>
      <c r="K69" s="3"/>
      <c r="L69" s="3"/>
      <c r="O69" s="14"/>
      <c r="P69" s="24"/>
      <c r="Q69" s="36"/>
      <c r="R69" s="36"/>
      <c r="T69" s="36"/>
      <c r="U69" s="36"/>
    </row>
    <row r="70" spans="1:22">
      <c r="A70" s="7"/>
      <c r="B70" s="3"/>
      <c r="C70" s="15"/>
      <c r="D70" s="3"/>
      <c r="E70" s="3"/>
      <c r="F70" s="15"/>
      <c r="G70" s="15"/>
      <c r="H70" s="3"/>
      <c r="I70" s="3"/>
      <c r="J70" s="3"/>
      <c r="K70" s="3"/>
      <c r="L70" s="3"/>
      <c r="O70" s="14"/>
      <c r="P70" s="24"/>
      <c r="Q70" s="37"/>
      <c r="R70" s="37"/>
      <c r="T70" s="37"/>
      <c r="U70" s="36"/>
    </row>
    <row r="71" spans="1:22">
      <c r="A71" s="7"/>
      <c r="B71" s="3"/>
      <c r="C71" s="3"/>
      <c r="D71" s="3"/>
      <c r="E71" s="3"/>
      <c r="F71" s="15"/>
      <c r="G71" s="15"/>
      <c r="H71" s="3"/>
      <c r="I71" s="3"/>
      <c r="J71" s="3"/>
      <c r="K71" s="3"/>
      <c r="L71" s="3"/>
      <c r="O71" s="14"/>
      <c r="P71" s="24"/>
      <c r="Q71" s="37"/>
      <c r="R71" s="37"/>
      <c r="T71" s="37"/>
      <c r="U71" s="36"/>
    </row>
    <row r="72" spans="1:22">
      <c r="A72" s="7"/>
      <c r="B72" s="3"/>
      <c r="C72" s="3"/>
      <c r="D72" s="3"/>
      <c r="E72" s="3"/>
      <c r="F72" s="15"/>
      <c r="G72" s="15"/>
      <c r="H72" s="3"/>
      <c r="I72" s="3"/>
      <c r="J72" s="3"/>
      <c r="K72" s="3"/>
      <c r="L72" s="3"/>
      <c r="O72" s="14"/>
      <c r="P72" s="24"/>
      <c r="Q72" s="37"/>
      <c r="R72" s="37"/>
      <c r="T72" s="37"/>
      <c r="U72" s="36"/>
      <c r="V72" s="10"/>
    </row>
    <row r="73" spans="1:22">
      <c r="A73" s="7"/>
      <c r="B73" s="3"/>
      <c r="C73" s="3"/>
      <c r="D73" s="3"/>
      <c r="E73" s="3"/>
      <c r="F73" s="15"/>
      <c r="G73" s="15"/>
      <c r="H73" s="3"/>
      <c r="I73" s="3"/>
      <c r="J73" s="3"/>
      <c r="K73" s="3"/>
      <c r="L73" s="3"/>
      <c r="O73" s="14"/>
      <c r="P73" s="24"/>
      <c r="Q73" s="37"/>
      <c r="R73" s="37"/>
      <c r="T73" s="37"/>
      <c r="U73" s="36"/>
    </row>
    <row r="74" spans="1:22">
      <c r="A74" s="7"/>
      <c r="B74" s="3"/>
      <c r="C74" s="3"/>
      <c r="D74" s="3"/>
      <c r="E74" s="3"/>
      <c r="F74" s="15"/>
      <c r="G74" s="15"/>
      <c r="H74" s="3"/>
      <c r="I74" s="3"/>
      <c r="J74" s="3"/>
      <c r="K74" s="3"/>
      <c r="L74" s="3"/>
      <c r="O74" s="14"/>
      <c r="P74" s="24"/>
      <c r="Q74" s="37"/>
      <c r="R74" s="37"/>
      <c r="T74" s="37"/>
      <c r="U74" s="36"/>
    </row>
    <row r="75" spans="1:22">
      <c r="A75" s="7"/>
      <c r="B75" s="3"/>
      <c r="C75" s="3"/>
      <c r="D75" s="3"/>
      <c r="E75" s="3"/>
      <c r="F75" s="15"/>
      <c r="G75" s="15"/>
      <c r="H75" s="3"/>
      <c r="I75" s="3"/>
      <c r="J75" s="3"/>
      <c r="K75" s="3"/>
      <c r="L75" s="3"/>
      <c r="O75" s="14"/>
      <c r="P75" s="24"/>
      <c r="Q75" s="37"/>
      <c r="R75" s="37"/>
      <c r="T75" s="37"/>
      <c r="U75" s="36"/>
    </row>
    <row r="76" spans="1:22">
      <c r="A76" s="7"/>
      <c r="B76" s="3"/>
      <c r="C76" s="3"/>
      <c r="D76" s="3"/>
      <c r="E76" s="3"/>
      <c r="F76" s="15"/>
      <c r="G76" s="15"/>
      <c r="H76" s="3"/>
      <c r="I76" s="3"/>
      <c r="J76" s="3"/>
      <c r="K76" s="3"/>
      <c r="L76" s="3"/>
      <c r="O76" s="14"/>
      <c r="P76" s="24"/>
      <c r="Q76" s="37"/>
      <c r="R76" s="37"/>
      <c r="T76" s="37"/>
      <c r="U76" s="36"/>
    </row>
    <row r="77" spans="1:22">
      <c r="A77" s="7"/>
      <c r="B77" s="3"/>
      <c r="C77" s="3"/>
      <c r="D77" s="3"/>
      <c r="E77" s="3"/>
      <c r="F77" s="15"/>
      <c r="G77" s="15"/>
      <c r="H77" s="3"/>
      <c r="I77" s="3"/>
      <c r="J77" s="3"/>
      <c r="K77" s="3"/>
      <c r="L77" s="3"/>
      <c r="O77" s="14"/>
      <c r="P77" s="24"/>
      <c r="Q77" s="36"/>
      <c r="R77" s="36"/>
      <c r="T77" s="36"/>
      <c r="U77" s="36"/>
    </row>
    <row r="78" spans="1:22">
      <c r="A78" s="7"/>
      <c r="B78" s="3"/>
      <c r="C78" s="3"/>
      <c r="D78" s="3"/>
      <c r="E78" s="3"/>
      <c r="F78" s="15"/>
      <c r="G78" s="15"/>
      <c r="H78" s="3"/>
      <c r="I78" s="3"/>
      <c r="J78" s="3"/>
      <c r="K78" s="3"/>
      <c r="L78" s="3"/>
      <c r="O78" s="14"/>
      <c r="P78" s="24"/>
      <c r="Q78" s="36"/>
      <c r="R78" s="36"/>
      <c r="T78" s="36"/>
      <c r="U78" s="36"/>
      <c r="V78" s="10"/>
    </row>
    <row r="79" spans="1:22">
      <c r="A79" s="7"/>
      <c r="B79" s="3"/>
      <c r="C79" s="3"/>
      <c r="D79" s="3"/>
      <c r="E79" s="3"/>
      <c r="F79" s="15"/>
      <c r="G79" s="15"/>
      <c r="H79" s="15"/>
      <c r="I79" s="15"/>
      <c r="J79" s="15"/>
      <c r="K79" s="15"/>
      <c r="L79" s="3"/>
      <c r="O79" s="14"/>
      <c r="P79" s="24"/>
      <c r="Q79" s="37"/>
      <c r="R79" s="37"/>
      <c r="T79" s="37"/>
      <c r="U79" s="36"/>
    </row>
    <row r="80" spans="1:22">
      <c r="A80" s="7"/>
      <c r="B80" s="3"/>
      <c r="C80" s="3"/>
      <c r="D80" s="3"/>
      <c r="E80" s="3"/>
      <c r="F80" s="15"/>
      <c r="G80" s="15"/>
      <c r="H80" s="15"/>
      <c r="I80" s="15"/>
      <c r="J80" s="15"/>
      <c r="K80" s="15"/>
      <c r="L80" s="3"/>
      <c r="O80" s="14"/>
      <c r="P80" s="24"/>
      <c r="Q80" s="37"/>
      <c r="R80" s="37"/>
      <c r="T80" s="37"/>
      <c r="U80" s="36"/>
      <c r="V80" s="10"/>
    </row>
    <row r="81" spans="1:22">
      <c r="A81" s="7"/>
      <c r="B81" s="3"/>
      <c r="C81" s="3"/>
      <c r="D81" s="3"/>
      <c r="E81" s="3"/>
      <c r="F81" s="15"/>
      <c r="G81" s="15"/>
      <c r="H81" s="15"/>
      <c r="I81" s="15"/>
      <c r="J81" s="15"/>
      <c r="K81" s="15"/>
      <c r="L81" s="3"/>
      <c r="O81" s="14"/>
      <c r="P81" s="24"/>
      <c r="Q81" s="37"/>
      <c r="R81" s="37"/>
      <c r="T81" s="37"/>
      <c r="U81" s="36"/>
      <c r="V81" s="10"/>
    </row>
    <row r="82" spans="1:22">
      <c r="A82" s="7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O82" s="14"/>
      <c r="P82" s="14"/>
      <c r="Q82" s="36"/>
      <c r="R82" s="36"/>
      <c r="T82" s="36"/>
      <c r="U82" s="36"/>
      <c r="V82" s="14"/>
    </row>
    <row r="83" spans="1:22">
      <c r="A83" s="7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O83" s="14"/>
      <c r="P83" s="24"/>
      <c r="Q83" s="36"/>
      <c r="R83" s="36"/>
      <c r="T83" s="36"/>
      <c r="U83" s="36"/>
    </row>
    <row r="84" spans="1:22">
      <c r="A84" s="7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O84" s="14"/>
      <c r="P84" s="24"/>
      <c r="Q84" s="36"/>
      <c r="R84" s="36"/>
      <c r="T84" s="36"/>
      <c r="U84" s="36"/>
    </row>
    <row r="85" spans="1:22">
      <c r="A85" s="7"/>
      <c r="B85" s="3"/>
      <c r="C85" s="3"/>
      <c r="D85" s="3"/>
      <c r="E85" s="3"/>
      <c r="F85" s="15"/>
      <c r="G85" s="15"/>
      <c r="H85" s="3"/>
      <c r="I85" s="3"/>
      <c r="J85" s="3"/>
      <c r="K85" s="3"/>
      <c r="L85" s="3"/>
      <c r="O85" s="14"/>
      <c r="P85" s="24"/>
      <c r="Q85" s="36"/>
      <c r="R85" s="36"/>
      <c r="T85" s="36"/>
      <c r="U85" s="36"/>
      <c r="V85" s="10"/>
    </row>
    <row r="86" spans="1:22">
      <c r="A86" s="7"/>
      <c r="B86" s="3"/>
      <c r="C86" s="3"/>
      <c r="D86" s="3"/>
      <c r="E86" s="3"/>
      <c r="F86" s="15"/>
      <c r="G86" s="15"/>
      <c r="H86" s="3"/>
      <c r="I86" s="3"/>
      <c r="J86" s="3"/>
      <c r="K86" s="3"/>
      <c r="L86" s="3"/>
      <c r="O86" s="14"/>
      <c r="P86" s="24"/>
      <c r="Q86" s="36"/>
      <c r="R86" s="36"/>
      <c r="T86" s="36"/>
      <c r="U86" s="36"/>
      <c r="V86" s="10"/>
    </row>
    <row r="87" spans="1:22">
      <c r="A87" s="7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O87" s="14"/>
      <c r="P87" s="24"/>
      <c r="Q87" s="36"/>
      <c r="R87" s="36"/>
      <c r="T87" s="36"/>
      <c r="U87" s="36"/>
    </row>
    <row r="88" spans="1:22">
      <c r="A88" s="7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P88" s="24"/>
      <c r="Q88" s="36"/>
      <c r="R88" s="36"/>
      <c r="T88" s="36"/>
      <c r="U88" s="36"/>
      <c r="V88" s="10"/>
    </row>
    <row r="89" spans="1:22">
      <c r="A89" s="7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P89" s="24"/>
      <c r="Q89" s="36"/>
      <c r="R89" s="36"/>
      <c r="T89" s="36"/>
      <c r="U89" s="36"/>
    </row>
    <row r="90" spans="1:22">
      <c r="A90" s="7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P90" s="24"/>
      <c r="Q90" s="36"/>
      <c r="R90" s="36"/>
      <c r="T90" s="36"/>
      <c r="U90" s="36"/>
    </row>
    <row r="91" spans="1:22">
      <c r="A91" s="35"/>
      <c r="B91" s="15"/>
      <c r="C91" s="15"/>
      <c r="D91" s="15"/>
      <c r="E91" s="3"/>
      <c r="F91" s="15"/>
      <c r="G91" s="15"/>
      <c r="H91" s="15"/>
      <c r="I91" s="15"/>
      <c r="J91" s="15"/>
      <c r="K91" s="15"/>
      <c r="L91" s="15"/>
      <c r="M91" s="14"/>
      <c r="N91" s="14"/>
      <c r="O91" s="14"/>
      <c r="P91" s="24"/>
      <c r="Q91" s="38"/>
      <c r="R91" s="36"/>
      <c r="T91" s="38"/>
      <c r="U91" s="36"/>
    </row>
    <row r="92" spans="1:22">
      <c r="A92" s="35"/>
      <c r="B92" s="15"/>
      <c r="C92" s="15"/>
      <c r="D92" s="15"/>
      <c r="E92" s="3"/>
      <c r="F92" s="15"/>
      <c r="G92" s="15"/>
      <c r="H92" s="15"/>
      <c r="I92" s="15"/>
      <c r="J92" s="15"/>
      <c r="K92" s="15"/>
      <c r="L92" s="15"/>
      <c r="M92" s="14"/>
      <c r="N92" s="14"/>
      <c r="O92" s="14"/>
      <c r="P92" s="24"/>
      <c r="Q92" s="38"/>
      <c r="R92" s="36"/>
      <c r="T92" s="38"/>
      <c r="U92" s="36"/>
    </row>
    <row r="93" spans="1:22">
      <c r="A93" s="35"/>
      <c r="B93" s="15"/>
      <c r="C93" s="15"/>
      <c r="D93" s="15"/>
      <c r="E93" s="3"/>
      <c r="F93" s="15"/>
      <c r="G93" s="15"/>
      <c r="H93" s="15"/>
      <c r="I93" s="15"/>
      <c r="J93" s="15"/>
      <c r="K93" s="15"/>
      <c r="L93" s="15"/>
      <c r="M93" s="14"/>
      <c r="N93" s="14"/>
      <c r="O93" s="14"/>
      <c r="P93" s="24"/>
      <c r="Q93" s="38"/>
      <c r="R93" s="36"/>
      <c r="T93" s="38"/>
      <c r="U93" s="36"/>
    </row>
    <row r="94" spans="1:22">
      <c r="A94" s="7"/>
      <c r="B94" s="3"/>
      <c r="C94" s="3"/>
      <c r="D94" s="3"/>
      <c r="E94" s="3"/>
      <c r="F94" s="3"/>
      <c r="G94" s="3"/>
      <c r="H94" s="15"/>
      <c r="I94" s="15"/>
      <c r="J94" s="15"/>
      <c r="K94" s="15"/>
      <c r="L94" s="15"/>
      <c r="M94" s="14"/>
      <c r="P94" s="24"/>
      <c r="Q94" s="36"/>
      <c r="R94" s="36"/>
      <c r="T94" s="36"/>
      <c r="U94" s="36"/>
    </row>
    <row r="95" spans="1:22">
      <c r="A95" s="7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Q95" s="36"/>
      <c r="R95" s="36"/>
      <c r="T95" s="36"/>
      <c r="U95" s="36"/>
    </row>
    <row r="96" spans="1:22">
      <c r="A96" s="7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Q96" s="36"/>
      <c r="R96" s="36"/>
      <c r="T96" s="36"/>
      <c r="U96" s="36"/>
    </row>
    <row r="97" spans="1:21">
      <c r="A97" s="7"/>
      <c r="B97" s="3"/>
      <c r="C97" s="15"/>
      <c r="D97" s="3"/>
      <c r="E97" s="3"/>
      <c r="F97" s="3"/>
      <c r="G97" s="3"/>
      <c r="H97" s="3"/>
      <c r="I97" s="3"/>
      <c r="J97" s="3"/>
      <c r="K97" s="3"/>
      <c r="L97" s="15"/>
      <c r="O97" s="14"/>
      <c r="P97" s="24"/>
      <c r="Q97" s="36"/>
      <c r="R97" s="36"/>
      <c r="T97" s="36"/>
      <c r="U97" s="36"/>
    </row>
    <row r="98" spans="1:21">
      <c r="A98" s="7"/>
      <c r="B98" s="3"/>
      <c r="C98" s="3"/>
      <c r="D98" s="3"/>
      <c r="E98" s="3"/>
      <c r="F98" s="3"/>
      <c r="G98" s="3"/>
      <c r="H98" s="3"/>
      <c r="I98" s="3"/>
      <c r="J98" s="3"/>
      <c r="K98" s="3"/>
      <c r="L98" s="15"/>
      <c r="O98" s="46"/>
      <c r="P98" s="46"/>
      <c r="Q98" s="36"/>
      <c r="R98" s="36"/>
      <c r="T98" s="36"/>
      <c r="U98" s="36"/>
    </row>
    <row r="99" spans="1:21">
      <c r="A99" s="7"/>
      <c r="B99" s="3"/>
      <c r="C99" s="3"/>
      <c r="D99" s="3"/>
      <c r="E99" s="3"/>
      <c r="F99" s="3"/>
      <c r="G99" s="3"/>
      <c r="H99" s="3"/>
      <c r="I99" s="3"/>
      <c r="J99" s="3"/>
      <c r="K99" s="3"/>
      <c r="L99" s="15"/>
      <c r="O99" s="46"/>
      <c r="P99" s="46"/>
      <c r="Q99" s="36"/>
      <c r="R99" s="36"/>
      <c r="T99" s="36"/>
      <c r="U99" s="36"/>
    </row>
    <row r="100" spans="1:21">
      <c r="A100" s="7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15"/>
      <c r="O100" s="46"/>
      <c r="P100" s="46"/>
      <c r="Q100" s="36"/>
      <c r="R100" s="36"/>
      <c r="T100" s="36"/>
      <c r="U100" s="36"/>
    </row>
    <row r="101" spans="1:21">
      <c r="A101" s="7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O101" s="14"/>
      <c r="P101" s="14"/>
      <c r="Q101" s="36"/>
      <c r="R101" s="36"/>
      <c r="T101" s="36"/>
      <c r="U101" s="36"/>
    </row>
    <row r="102" spans="1:21">
      <c r="A102" s="7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O102" s="46"/>
      <c r="P102" s="46"/>
      <c r="Q102" s="36"/>
      <c r="R102" s="36"/>
      <c r="T102" s="36"/>
      <c r="U102" s="36"/>
    </row>
    <row r="103" spans="1:21">
      <c r="A103" s="7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O103" s="46"/>
      <c r="P103" s="46"/>
      <c r="Q103" s="36"/>
      <c r="R103" s="36"/>
      <c r="T103" s="36"/>
      <c r="U103" s="36"/>
    </row>
    <row r="104" spans="1:21">
      <c r="A104" s="7"/>
      <c r="B104" s="3"/>
      <c r="C104" s="15"/>
      <c r="D104" s="3"/>
      <c r="E104" s="3"/>
      <c r="F104" s="3"/>
      <c r="G104" s="3"/>
      <c r="H104" s="3"/>
      <c r="I104" s="3"/>
      <c r="J104" s="3"/>
      <c r="K104" s="3"/>
      <c r="L104" s="3"/>
      <c r="O104" s="46"/>
      <c r="P104" s="46"/>
      <c r="Q104" s="36"/>
      <c r="R104" s="36"/>
      <c r="T104" s="36"/>
      <c r="U104" s="36"/>
    </row>
    <row r="105" spans="1:21">
      <c r="A105" s="7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O105" s="46"/>
      <c r="P105" s="46"/>
      <c r="Q105" s="36"/>
      <c r="R105" s="36"/>
      <c r="T105" s="36"/>
      <c r="U105" s="36"/>
    </row>
    <row r="106" spans="1:21">
      <c r="A106" s="7"/>
      <c r="B106" s="3"/>
      <c r="E106" s="3"/>
      <c r="F106" s="3"/>
      <c r="G106" s="3"/>
      <c r="H106" s="3"/>
      <c r="I106" s="3"/>
      <c r="J106" s="3"/>
      <c r="K106" s="3"/>
      <c r="L106" s="3"/>
      <c r="O106" s="14"/>
      <c r="P106" s="14"/>
      <c r="Q106" s="36"/>
      <c r="R106" s="36"/>
      <c r="T106" s="36"/>
      <c r="U106" s="36"/>
    </row>
    <row r="107" spans="1:21">
      <c r="A107" s="7"/>
      <c r="B107" s="3"/>
      <c r="C107" s="47"/>
      <c r="D107" s="47"/>
      <c r="E107" s="3"/>
      <c r="F107" s="3"/>
      <c r="G107" s="3"/>
      <c r="H107" s="3"/>
      <c r="I107" s="3"/>
      <c r="J107" s="3"/>
      <c r="K107" s="3"/>
      <c r="L107" s="3"/>
      <c r="O107" s="14"/>
      <c r="P107" s="14"/>
      <c r="Q107" s="36"/>
      <c r="R107" s="36"/>
      <c r="T107" s="36"/>
      <c r="U107" s="36"/>
    </row>
    <row r="108" spans="1:21">
      <c r="A108" s="7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O108" s="14"/>
      <c r="P108" s="14"/>
      <c r="Q108" s="36"/>
      <c r="R108" s="36"/>
      <c r="T108" s="36"/>
      <c r="U108" s="36"/>
    </row>
    <row r="109" spans="1:21">
      <c r="A109" s="7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O109" s="14"/>
      <c r="P109" s="24"/>
      <c r="Q109" s="36"/>
      <c r="R109" s="36"/>
      <c r="T109" s="25"/>
      <c r="U109" s="36"/>
    </row>
    <row r="110" spans="1:21">
      <c r="A110" s="7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O110" s="14"/>
      <c r="P110" s="24"/>
      <c r="Q110" s="36"/>
      <c r="R110" s="36"/>
      <c r="T110" s="25"/>
      <c r="U110" s="36"/>
    </row>
    <row r="111" spans="1:21">
      <c r="A111" s="7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O111" s="14"/>
      <c r="P111" s="24"/>
      <c r="Q111" s="36"/>
      <c r="R111" s="36"/>
      <c r="T111" s="25"/>
      <c r="U111" s="36"/>
    </row>
    <row r="112" spans="1:21">
      <c r="A112" s="7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O112" s="14"/>
      <c r="P112" s="14"/>
      <c r="Q112" s="36"/>
      <c r="R112" s="36"/>
      <c r="T112" s="25"/>
      <c r="U112" s="36"/>
    </row>
    <row r="113" spans="1:21">
      <c r="A113" s="7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Q113" s="36"/>
      <c r="R113" s="36"/>
      <c r="T113" s="36"/>
      <c r="U113" s="36"/>
    </row>
    <row r="114" spans="1:21">
      <c r="A114" s="7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Q114" s="36"/>
      <c r="R114" s="36"/>
      <c r="T114" s="36"/>
      <c r="U114" s="36"/>
    </row>
    <row r="115" spans="1:21">
      <c r="A115" s="7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Q115" s="36"/>
      <c r="R115" s="36"/>
      <c r="T115" s="36"/>
      <c r="U115" s="36"/>
    </row>
    <row r="116" spans="1:21">
      <c r="A116" s="7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Q116" s="36"/>
      <c r="R116" s="36"/>
      <c r="T116" s="36"/>
      <c r="U116" s="36"/>
    </row>
    <row r="117" spans="1:21">
      <c r="A117" s="7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Q117" s="36"/>
      <c r="R117" s="36"/>
      <c r="T117" s="36"/>
      <c r="U117" s="36"/>
    </row>
    <row r="118" spans="1:21">
      <c r="A118" s="7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Q118" s="36"/>
      <c r="R118" s="36"/>
      <c r="T118" s="36"/>
      <c r="U118" s="36"/>
    </row>
    <row r="119" spans="1:21">
      <c r="A119" s="7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Q119" s="36"/>
      <c r="R119" s="36"/>
      <c r="T119" s="36"/>
      <c r="U119" s="36"/>
    </row>
    <row r="120" spans="1:21">
      <c r="A120" s="7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Q120" s="36"/>
      <c r="R120" s="36"/>
      <c r="T120" s="36"/>
      <c r="U120" s="36"/>
    </row>
    <row r="121" spans="1:21">
      <c r="A121" s="7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Q121" s="36"/>
      <c r="R121" s="36"/>
      <c r="T121" s="36"/>
      <c r="U121" s="36"/>
    </row>
    <row r="122" spans="1:21">
      <c r="A122" s="7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Q122" s="36"/>
      <c r="R122" s="36"/>
      <c r="T122" s="36"/>
      <c r="U122" s="36"/>
    </row>
    <row r="123" spans="1:21">
      <c r="A123" s="7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Q123" s="36"/>
      <c r="R123" s="36"/>
      <c r="T123" s="36"/>
      <c r="U123" s="36"/>
    </row>
    <row r="124" spans="1:21">
      <c r="A124" s="7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Q124" s="36"/>
      <c r="R124" s="36"/>
      <c r="T124" s="36"/>
      <c r="U124" s="36"/>
    </row>
    <row r="125" spans="1:21">
      <c r="A125" s="7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O125" s="14"/>
      <c r="P125" s="14"/>
      <c r="Q125" s="36"/>
      <c r="R125" s="36"/>
      <c r="T125" s="25"/>
      <c r="U125" s="36"/>
    </row>
    <row r="126" spans="1:21">
      <c r="A126" s="7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N126" s="14"/>
      <c r="O126" s="14"/>
      <c r="P126" s="14"/>
      <c r="Q126" s="36"/>
      <c r="R126" s="36"/>
      <c r="T126" s="25"/>
      <c r="U126" s="36"/>
    </row>
    <row r="127" spans="1:21">
      <c r="A127" s="7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O127" s="14"/>
      <c r="P127" s="24"/>
      <c r="Q127" s="36"/>
      <c r="R127" s="36"/>
      <c r="T127" s="25"/>
      <c r="U127" s="36"/>
    </row>
    <row r="128" spans="1:21">
      <c r="A128" s="7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O128" s="14"/>
      <c r="P128" s="24"/>
      <c r="Q128" s="36"/>
      <c r="R128" s="36"/>
      <c r="T128" s="25"/>
      <c r="U128" s="36"/>
    </row>
    <row r="129" spans="1:21">
      <c r="A129" s="7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O129" s="14"/>
      <c r="P129" s="24"/>
      <c r="Q129" s="36"/>
      <c r="R129" s="36"/>
      <c r="U129" s="36"/>
    </row>
    <row r="130" spans="1:21">
      <c r="A130" s="7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O130" s="14"/>
      <c r="P130" s="14"/>
      <c r="Q130" s="36"/>
      <c r="R130" s="36"/>
      <c r="T130" s="25"/>
      <c r="U130" s="36"/>
    </row>
    <row r="131" spans="1:21">
      <c r="A131" s="7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O131" s="14"/>
      <c r="P131" s="24"/>
      <c r="Q131" s="36"/>
      <c r="R131" s="36"/>
      <c r="T131" s="36"/>
      <c r="U131" s="36"/>
    </row>
    <row r="132" spans="1:21">
      <c r="A132" s="7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O132" s="14"/>
      <c r="P132" s="14"/>
      <c r="Q132" s="36"/>
      <c r="R132" s="36"/>
      <c r="U132" s="36"/>
    </row>
    <row r="133" spans="1:2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P133" s="14"/>
      <c r="Q133" s="36"/>
      <c r="R133" s="36"/>
      <c r="U133" s="36"/>
    </row>
    <row r="134" spans="1:21">
      <c r="A134" s="3"/>
      <c r="B134" s="3"/>
      <c r="C134" s="3"/>
      <c r="E134" s="3"/>
      <c r="F134" s="3"/>
      <c r="G134" s="3"/>
      <c r="H134" s="3"/>
      <c r="I134" s="3"/>
      <c r="J134" s="3"/>
      <c r="K134" s="3"/>
      <c r="L134" s="3"/>
      <c r="P134" s="14"/>
      <c r="Q134" s="36"/>
      <c r="R134" s="36"/>
      <c r="U134" s="36"/>
    </row>
    <row r="135" spans="1:21">
      <c r="A135" s="3"/>
      <c r="B135" s="3"/>
      <c r="C135" s="3"/>
      <c r="E135" s="3"/>
      <c r="F135" s="3"/>
      <c r="G135" s="3"/>
      <c r="H135" s="3"/>
      <c r="I135" s="3"/>
      <c r="J135" s="3"/>
      <c r="K135" s="3"/>
      <c r="L135" s="3"/>
      <c r="P135" s="14"/>
      <c r="Q135" s="36"/>
      <c r="R135" s="36"/>
      <c r="U135" s="36"/>
    </row>
    <row r="136" spans="1:21">
      <c r="A136" s="7"/>
      <c r="B136" s="48"/>
      <c r="C136" s="3"/>
      <c r="D136" s="3"/>
      <c r="E136" s="3"/>
      <c r="F136" s="3"/>
      <c r="G136" s="3"/>
      <c r="H136" s="3"/>
      <c r="I136" s="3"/>
      <c r="J136" s="3"/>
      <c r="K136" s="3"/>
      <c r="L136" s="3"/>
      <c r="P136" s="14"/>
      <c r="Q136" s="36"/>
      <c r="R136" s="36"/>
      <c r="U136" s="36"/>
    </row>
    <row r="137" spans="1:21">
      <c r="A137" s="7"/>
      <c r="B137" s="48"/>
      <c r="C137" s="3"/>
      <c r="D137" s="3"/>
      <c r="E137" s="3"/>
      <c r="F137" s="3"/>
      <c r="G137" s="3"/>
      <c r="H137" s="3"/>
      <c r="I137" s="3"/>
      <c r="J137" s="3"/>
      <c r="K137" s="3"/>
      <c r="L137" s="3"/>
      <c r="P137" s="14"/>
      <c r="Q137" s="36"/>
      <c r="R137" s="36"/>
      <c r="U137" s="36"/>
    </row>
    <row r="138" spans="1:21">
      <c r="A138" s="7"/>
      <c r="B138" s="48"/>
      <c r="C138" s="49"/>
      <c r="D138" s="3"/>
      <c r="E138" s="3"/>
      <c r="F138" s="3"/>
      <c r="G138" s="3"/>
      <c r="H138" s="3"/>
      <c r="I138" s="3"/>
      <c r="J138" s="3"/>
      <c r="K138" s="3"/>
      <c r="L138" s="3"/>
      <c r="P138" s="14"/>
      <c r="Q138" s="36"/>
      <c r="R138" s="36"/>
      <c r="U138" s="36"/>
    </row>
    <row r="139" spans="1:21">
      <c r="A139" s="7"/>
      <c r="B139" s="48"/>
      <c r="C139" s="3"/>
      <c r="D139" s="3"/>
      <c r="E139" s="3"/>
      <c r="F139" s="3"/>
      <c r="G139" s="3"/>
      <c r="H139" s="3"/>
      <c r="I139" s="3"/>
      <c r="J139" s="3"/>
      <c r="K139" s="3"/>
      <c r="L139" s="3"/>
      <c r="P139" s="14"/>
      <c r="Q139" s="36"/>
      <c r="R139" s="36"/>
      <c r="U139" s="36"/>
    </row>
    <row r="140" spans="1:21">
      <c r="A140" s="7"/>
      <c r="B140" s="48"/>
      <c r="C140" s="3"/>
      <c r="D140" s="3"/>
      <c r="E140" s="3"/>
      <c r="F140" s="3"/>
      <c r="G140" s="3"/>
      <c r="H140" s="3"/>
      <c r="I140" s="3"/>
      <c r="J140" s="3"/>
      <c r="K140" s="3"/>
      <c r="L140" s="3"/>
      <c r="P140" s="14"/>
      <c r="Q140" s="36"/>
      <c r="R140" s="36"/>
      <c r="U140" s="36"/>
    </row>
    <row r="141" spans="1:21">
      <c r="A141" s="7"/>
      <c r="B141" s="48"/>
      <c r="C141" s="3"/>
      <c r="D141" s="3"/>
      <c r="E141" s="3"/>
      <c r="F141" s="3"/>
      <c r="G141" s="3"/>
      <c r="H141" s="3"/>
      <c r="I141" s="3"/>
      <c r="J141" s="3"/>
      <c r="K141" s="3"/>
      <c r="L141" s="3"/>
      <c r="P141" s="14"/>
      <c r="Q141" s="36"/>
      <c r="R141" s="36"/>
      <c r="U141" s="36"/>
    </row>
    <row r="142" spans="1:21">
      <c r="A142" s="7"/>
      <c r="B142" s="48"/>
      <c r="C142" s="3"/>
      <c r="D142" s="3"/>
      <c r="E142" s="3"/>
      <c r="F142" s="3"/>
      <c r="G142" s="3"/>
      <c r="H142" s="3"/>
      <c r="I142" s="3"/>
      <c r="J142" s="3"/>
      <c r="K142" s="3"/>
      <c r="L142" s="3"/>
      <c r="P142" s="14"/>
      <c r="Q142" s="36"/>
      <c r="R142" s="36"/>
      <c r="U142" s="36"/>
    </row>
    <row r="143" spans="1:21"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P143" s="14"/>
      <c r="Q143" s="36"/>
      <c r="R143" s="56"/>
      <c r="U143" s="36"/>
    </row>
  </sheetData>
  <conditionalFormatting sqref="E2">
    <cfRule type="duplicateValues" dxfId="162" priority="2"/>
  </conditionalFormatting>
  <conditionalFormatting sqref="F2:F3">
    <cfRule type="duplicateValues" dxfId="161" priority="8"/>
  </conditionalFormatting>
  <conditionalFormatting sqref="F4:G6 F8:G142">
    <cfRule type="duplicateValues" dxfId="160" priority="14"/>
  </conditionalFormatting>
  <conditionalFormatting sqref="F7:G7">
    <cfRule type="duplicateValues" dxfId="159" priority="5"/>
  </conditionalFormatting>
  <conditionalFormatting sqref="F143:G143">
    <cfRule type="duplicateValues" dxfId="158" priority="11"/>
  </conditionalFormatting>
  <conditionalFormatting sqref="G2">
    <cfRule type="duplicateValues" dxfId="157" priority="1"/>
  </conditionalFormatting>
  <conditionalFormatting sqref="H4:K6 H8:K142">
    <cfRule type="duplicateValues" dxfId="156" priority="13"/>
  </conditionalFormatting>
  <conditionalFormatting sqref="H7:K7">
    <cfRule type="duplicateValues" dxfId="155" priority="4"/>
  </conditionalFormatting>
  <conditionalFormatting sqref="H143:K143">
    <cfRule type="duplicateValues" dxfId="154" priority="10"/>
  </conditionalFormatting>
  <conditionalFormatting sqref="L2:L3">
    <cfRule type="duplicateValues" dxfId="153" priority="6"/>
  </conditionalFormatting>
  <conditionalFormatting sqref="L4">
    <cfRule type="duplicateValues" dxfId="152" priority="3"/>
  </conditionalFormatting>
  <conditionalFormatting sqref="L5:L142">
    <cfRule type="duplicateValues" dxfId="151" priority="12"/>
  </conditionalFormatting>
  <conditionalFormatting sqref="L143">
    <cfRule type="duplicateValues" dxfId="150" priority="9"/>
  </conditionalFormatting>
  <pageMargins left="0.7" right="0.7" top="0.75" bottom="0.75" header="0.3" footer="0.3"/>
  <pageSetup orientation="portrait"/>
  <legacy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38"/>
  <sheetViews>
    <sheetView workbookViewId="0">
      <selection activeCell="L1" sqref="L1"/>
    </sheetView>
  </sheetViews>
  <sheetFormatPr defaultColWidth="9.140625" defaultRowHeight="15"/>
  <cols>
    <col min="1" max="1" width="12.42578125" bestFit="1" customWidth="1"/>
    <col min="2" max="2" width="11.28515625" bestFit="1" customWidth="1"/>
    <col min="3" max="3" width="21" bestFit="1" customWidth="1"/>
    <col min="4" max="4" width="12.42578125" bestFit="1" customWidth="1"/>
    <col min="5" max="5" width="7.85546875" hidden="1" customWidth="1"/>
    <col min="6" max="6" width="17.140625" hidden="1" customWidth="1"/>
    <col min="7" max="8" width="12.7109375" bestFit="1" customWidth="1"/>
    <col min="9" max="9" width="16.42578125" hidden="1" customWidth="1"/>
    <col min="10" max="10" width="13.7109375" hidden="1" customWidth="1"/>
    <col min="11" max="11" width="6.7109375" bestFit="1" customWidth="1"/>
    <col min="12" max="12" width="30.28515625" hidden="1" customWidth="1"/>
    <col min="13" max="13" width="20.7109375" bestFit="1" customWidth="1"/>
    <col min="14" max="14" width="18.28515625" bestFit="1" customWidth="1"/>
    <col min="15" max="15" width="17.28515625" bestFit="1" customWidth="1"/>
    <col min="16" max="16" width="12.42578125" bestFit="1" customWidth="1"/>
    <col min="17" max="17" width="17.140625" bestFit="1" customWidth="1"/>
    <col min="18" max="18" width="10.140625" bestFit="1" customWidth="1"/>
    <col min="19" max="19" width="21.42578125" bestFit="1" customWidth="1"/>
    <col min="20" max="20" width="9" bestFit="1" customWidth="1"/>
  </cols>
  <sheetData>
    <row r="1" spans="1:20">
      <c r="A1" s="28" t="s">
        <v>0</v>
      </c>
      <c r="B1" s="11" t="s">
        <v>1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31</v>
      </c>
      <c r="L1" s="12" t="s">
        <v>8</v>
      </c>
      <c r="M1" s="12" t="s">
        <v>9</v>
      </c>
      <c r="N1" s="12" t="s">
        <v>10</v>
      </c>
      <c r="O1" s="12" t="s">
        <v>11</v>
      </c>
      <c r="P1" s="12" t="s">
        <v>12</v>
      </c>
      <c r="Q1" s="12" t="s">
        <v>13</v>
      </c>
      <c r="R1" s="12" t="s">
        <v>14</v>
      </c>
      <c r="S1" s="12" t="s">
        <v>16</v>
      </c>
      <c r="T1" s="12" t="s">
        <v>17</v>
      </c>
    </row>
    <row r="2" spans="1:20" hidden="1">
      <c r="A2" s="29" t="s">
        <v>1797</v>
      </c>
      <c r="B2" s="16"/>
      <c r="C2" s="16" t="s">
        <v>1798</v>
      </c>
      <c r="D2" s="4"/>
      <c r="E2" s="11"/>
      <c r="F2" s="11"/>
      <c r="G2" s="11"/>
      <c r="H2" s="11"/>
      <c r="I2" s="11"/>
      <c r="J2" s="11"/>
      <c r="K2" s="11"/>
      <c r="L2" s="1" t="str">
        <f>"DFS 1-AX250-"&amp;C2</f>
        <v>DFS 1-AX250-WF6</v>
      </c>
      <c r="M2" s="1" t="s">
        <v>1799</v>
      </c>
      <c r="N2" s="1"/>
      <c r="O2" s="1" t="s">
        <v>1800</v>
      </c>
      <c r="P2" s="12"/>
      <c r="Q2" s="1"/>
      <c r="R2" t="s">
        <v>1801</v>
      </c>
      <c r="S2" s="12"/>
      <c r="T2" s="12"/>
    </row>
    <row r="3" spans="1:20" hidden="1">
      <c r="A3" s="29" t="s">
        <v>1802</v>
      </c>
      <c r="B3" s="16" t="s">
        <v>1803</v>
      </c>
      <c r="C3" s="16" t="s">
        <v>183</v>
      </c>
      <c r="D3" s="16"/>
      <c r="E3" s="16"/>
      <c r="F3" s="16"/>
      <c r="G3" s="16"/>
      <c r="H3" s="16"/>
      <c r="I3" s="16"/>
      <c r="J3" s="16"/>
      <c r="K3" s="16"/>
      <c r="L3" s="1" t="str">
        <f>"DFS 2-AX250-"&amp;C3&amp;"-H"</f>
        <v>DFS 2-AX250-HF-H</v>
      </c>
      <c r="M3" s="1" t="s">
        <v>1804</v>
      </c>
      <c r="N3" s="14"/>
      <c r="O3" s="14" t="s">
        <v>1805</v>
      </c>
      <c r="Q3" s="14"/>
      <c r="R3" t="s">
        <v>1801</v>
      </c>
    </row>
    <row r="4" spans="1:20" hidden="1">
      <c r="A4" s="29" t="s">
        <v>1802</v>
      </c>
      <c r="B4" s="16" t="s">
        <v>1806</v>
      </c>
      <c r="C4" s="16" t="s">
        <v>1807</v>
      </c>
      <c r="D4" s="16"/>
      <c r="E4" s="16"/>
      <c r="F4" s="16"/>
      <c r="G4" s="16"/>
      <c r="H4" s="16"/>
      <c r="I4" s="16"/>
      <c r="J4" s="16"/>
      <c r="K4" s="16"/>
      <c r="L4" s="1" t="str">
        <f t="shared" ref="L4:L21" si="0">"DFS 1-AX250-"&amp;C4</f>
        <v>DFS 1-AX250-HF VMB</v>
      </c>
      <c r="R4" t="s">
        <v>1801</v>
      </c>
    </row>
    <row r="5" spans="1:20" hidden="1">
      <c r="A5" s="29" t="s">
        <v>1802</v>
      </c>
      <c r="B5" s="16" t="s">
        <v>1808</v>
      </c>
      <c r="C5" s="16" t="s">
        <v>1809</v>
      </c>
      <c r="D5" s="16"/>
      <c r="E5" s="16"/>
      <c r="F5" s="16"/>
      <c r="G5" s="16"/>
      <c r="H5" s="16"/>
      <c r="I5" s="16"/>
      <c r="J5" s="16"/>
      <c r="K5" s="16"/>
      <c r="L5" s="1" t="str">
        <f t="shared" si="0"/>
        <v>DFS 1-AX250-PH3 50ppm</v>
      </c>
      <c r="M5" s="1" t="s">
        <v>1810</v>
      </c>
      <c r="N5" s="14"/>
      <c r="O5" s="14" t="s">
        <v>1811</v>
      </c>
      <c r="Q5" s="14"/>
      <c r="R5" t="s">
        <v>1801</v>
      </c>
    </row>
    <row r="6" spans="1:20" hidden="1">
      <c r="A6" s="29" t="s">
        <v>1802</v>
      </c>
      <c r="B6" s="16" t="s">
        <v>1812</v>
      </c>
      <c r="C6" s="16" t="s">
        <v>1813</v>
      </c>
      <c r="D6" s="16"/>
      <c r="E6" s="16"/>
      <c r="F6" s="16"/>
      <c r="G6" s="16"/>
      <c r="H6" s="16"/>
      <c r="I6" s="16"/>
      <c r="J6" s="16"/>
      <c r="K6" s="16"/>
      <c r="L6" s="1" t="str">
        <f t="shared" si="0"/>
        <v>DFS 1-AX250-PH3 500ppm</v>
      </c>
      <c r="M6" s="1" t="s">
        <v>1810</v>
      </c>
      <c r="N6" s="14"/>
      <c r="O6" s="14" t="s">
        <v>1811</v>
      </c>
      <c r="Q6" s="14"/>
      <c r="R6" t="s">
        <v>1801</v>
      </c>
    </row>
    <row r="7" spans="1:20" hidden="1">
      <c r="A7" s="29" t="s">
        <v>1802</v>
      </c>
      <c r="B7" s="16" t="s">
        <v>1814</v>
      </c>
      <c r="C7" s="16" t="s">
        <v>1815</v>
      </c>
      <c r="D7" s="16"/>
      <c r="E7" s="16"/>
      <c r="F7" s="16"/>
      <c r="G7" s="16"/>
      <c r="H7" s="16"/>
      <c r="I7" s="16"/>
      <c r="J7" s="16"/>
      <c r="K7" s="16"/>
      <c r="L7" s="1" t="str">
        <f t="shared" si="0"/>
        <v>DFS 1-AX250-PH3 500ppmVMB</v>
      </c>
      <c r="R7" t="s">
        <v>1801</v>
      </c>
    </row>
    <row r="8" spans="1:20" hidden="1">
      <c r="A8" s="29" t="s">
        <v>1802</v>
      </c>
      <c r="B8" s="16" t="s">
        <v>1816</v>
      </c>
      <c r="C8" s="16" t="s">
        <v>1817</v>
      </c>
      <c r="D8" s="16"/>
      <c r="E8" s="16"/>
      <c r="F8" s="16"/>
      <c r="G8" s="16"/>
      <c r="H8" s="16"/>
      <c r="I8" s="16"/>
      <c r="J8" s="16"/>
      <c r="K8" s="16"/>
      <c r="L8" s="1" t="str">
        <f t="shared" si="0"/>
        <v>DFS 1-AX250-PH3 1%</v>
      </c>
      <c r="M8" s="1" t="s">
        <v>1810</v>
      </c>
      <c r="N8" s="14"/>
      <c r="O8" s="14" t="s">
        <v>1811</v>
      </c>
      <c r="Q8" s="14"/>
      <c r="R8" t="s">
        <v>1801</v>
      </c>
    </row>
    <row r="9" spans="1:20" hidden="1">
      <c r="A9" s="29" t="s">
        <v>1802</v>
      </c>
      <c r="B9" s="16" t="s">
        <v>1818</v>
      </c>
      <c r="C9" s="16" t="s">
        <v>1819</v>
      </c>
      <c r="D9" s="16"/>
      <c r="E9" s="16"/>
      <c r="F9" s="16"/>
      <c r="G9" s="16"/>
      <c r="H9" s="16"/>
      <c r="I9" s="16"/>
      <c r="J9" s="16"/>
      <c r="K9" s="16"/>
      <c r="L9" s="1" t="str">
        <f t="shared" si="0"/>
        <v>DFS 1-AX250-PH3 1%VMB</v>
      </c>
      <c r="R9" t="s">
        <v>1801</v>
      </c>
    </row>
    <row r="10" spans="1:20" hidden="1">
      <c r="A10" s="29" t="s">
        <v>1802</v>
      </c>
      <c r="B10" s="16" t="s">
        <v>1820</v>
      </c>
      <c r="C10" s="16" t="s">
        <v>1821</v>
      </c>
      <c r="D10" s="16"/>
      <c r="E10" s="16"/>
      <c r="F10" s="16"/>
      <c r="G10" s="16"/>
      <c r="H10" s="16"/>
      <c r="I10" s="16"/>
      <c r="J10" s="16"/>
      <c r="K10" s="16"/>
      <c r="L10" s="1" t="str">
        <f t="shared" si="0"/>
        <v>DFS 1-AX250-PH3 5%</v>
      </c>
      <c r="M10" s="1" t="s">
        <v>1810</v>
      </c>
      <c r="N10" s="14"/>
      <c r="O10" s="14" t="s">
        <v>1811</v>
      </c>
      <c r="Q10" s="14"/>
      <c r="R10" t="s">
        <v>1801</v>
      </c>
    </row>
    <row r="11" spans="1:20" hidden="1">
      <c r="A11" s="29" t="s">
        <v>1802</v>
      </c>
      <c r="B11" s="16" t="s">
        <v>1822</v>
      </c>
      <c r="C11" s="16" t="s">
        <v>1823</v>
      </c>
      <c r="D11" s="16"/>
      <c r="E11" s="16"/>
      <c r="F11" s="16"/>
      <c r="G11" s="16"/>
      <c r="H11" s="16"/>
      <c r="I11" s="16"/>
      <c r="J11" s="16"/>
      <c r="K11" s="16"/>
      <c r="L11" s="1" t="str">
        <f t="shared" si="0"/>
        <v>DFS 1-AX250-PH3 5%VMB</v>
      </c>
      <c r="R11" t="s">
        <v>1801</v>
      </c>
    </row>
    <row r="12" spans="1:20" hidden="1">
      <c r="A12" s="29" t="s">
        <v>1802</v>
      </c>
      <c r="B12" s="16" t="s">
        <v>1824</v>
      </c>
      <c r="C12" s="16" t="s">
        <v>1825</v>
      </c>
      <c r="D12" s="16"/>
      <c r="E12" s="16"/>
      <c r="F12" s="16"/>
      <c r="G12" s="16"/>
      <c r="H12" s="16"/>
      <c r="I12" s="16"/>
      <c r="J12" s="16"/>
      <c r="K12" s="16"/>
      <c r="L12" s="1" t="str">
        <f t="shared" si="0"/>
        <v>DFS 1-AX250-GeH4/H2 10%</v>
      </c>
      <c r="M12" s="1" t="s">
        <v>1810</v>
      </c>
      <c r="N12" s="14"/>
      <c r="O12" s="14" t="s">
        <v>1811</v>
      </c>
      <c r="Q12" s="14"/>
      <c r="R12" t="s">
        <v>1801</v>
      </c>
    </row>
    <row r="13" spans="1:20" hidden="1">
      <c r="A13" s="29" t="s">
        <v>1802</v>
      </c>
      <c r="B13" s="16" t="s">
        <v>1826</v>
      </c>
      <c r="C13" s="16" t="s">
        <v>48</v>
      </c>
      <c r="D13" s="16"/>
      <c r="E13" s="16"/>
      <c r="F13" s="16"/>
      <c r="G13" s="16"/>
      <c r="H13" s="16"/>
      <c r="I13" s="16"/>
      <c r="J13" s="16"/>
      <c r="K13" s="16"/>
      <c r="L13" s="1" t="str">
        <f t="shared" si="0"/>
        <v>DFS 1-AX250-TSA</v>
      </c>
      <c r="M13" s="1" t="s">
        <v>1810</v>
      </c>
      <c r="N13" s="14"/>
      <c r="O13" s="14" t="s">
        <v>1811</v>
      </c>
      <c r="Q13" s="14"/>
      <c r="R13" t="s">
        <v>1801</v>
      </c>
    </row>
    <row r="14" spans="1:20" hidden="1">
      <c r="A14" s="29" t="s">
        <v>1802</v>
      </c>
      <c r="B14" s="16" t="s">
        <v>1827</v>
      </c>
      <c r="C14" s="16" t="s">
        <v>1828</v>
      </c>
      <c r="D14" s="16"/>
      <c r="E14" s="16"/>
      <c r="F14" s="16"/>
      <c r="G14" s="16"/>
      <c r="H14" s="16"/>
      <c r="I14" s="16"/>
      <c r="J14" s="16"/>
      <c r="K14" s="16"/>
      <c r="L14" s="1" t="str">
        <f t="shared" si="0"/>
        <v>DFS 1-AX250-CH4</v>
      </c>
      <c r="M14" s="1" t="s">
        <v>1810</v>
      </c>
      <c r="N14" s="14"/>
      <c r="O14" s="14" t="s">
        <v>1811</v>
      </c>
      <c r="Q14" s="14"/>
      <c r="R14" t="s">
        <v>1801</v>
      </c>
    </row>
    <row r="15" spans="1:20" hidden="1">
      <c r="A15" s="29" t="s">
        <v>1802</v>
      </c>
      <c r="B15" s="16" t="s">
        <v>1829</v>
      </c>
      <c r="C15" s="16" t="s">
        <v>1830</v>
      </c>
      <c r="D15" s="16"/>
      <c r="E15" s="16"/>
      <c r="F15" s="16"/>
      <c r="G15" s="16"/>
      <c r="H15" s="16"/>
      <c r="I15" s="16"/>
      <c r="J15" s="16"/>
      <c r="K15" s="16"/>
      <c r="L15" s="1" t="str">
        <f t="shared" si="0"/>
        <v>DFS 1-AX250-CH4 VMB</v>
      </c>
      <c r="R15" t="s">
        <v>1801</v>
      </c>
    </row>
    <row r="16" spans="1:20" hidden="1">
      <c r="A16" s="29" t="s">
        <v>1802</v>
      </c>
      <c r="B16" s="16" t="s">
        <v>1831</v>
      </c>
      <c r="C16" s="16" t="s">
        <v>1832</v>
      </c>
      <c r="D16" s="16"/>
      <c r="E16" s="16"/>
      <c r="F16" s="16"/>
      <c r="G16" s="16"/>
      <c r="H16" s="16"/>
      <c r="I16" s="16"/>
      <c r="J16" s="16"/>
      <c r="K16" s="16"/>
      <c r="L16" s="1" t="str">
        <f t="shared" si="0"/>
        <v>DFS 1-AX250-CH4 2.7%</v>
      </c>
      <c r="M16" s="1" t="s">
        <v>1810</v>
      </c>
      <c r="N16" s="14"/>
      <c r="O16" s="14" t="s">
        <v>1811</v>
      </c>
      <c r="Q16" s="14"/>
      <c r="R16" t="s">
        <v>1801</v>
      </c>
    </row>
    <row r="17" spans="1:18" hidden="1">
      <c r="A17" s="29" t="s">
        <v>1802</v>
      </c>
      <c r="B17" s="16" t="s">
        <v>1833</v>
      </c>
      <c r="C17" s="16" t="s">
        <v>1834</v>
      </c>
      <c r="D17" s="16"/>
      <c r="E17" s="16"/>
      <c r="F17" s="16"/>
      <c r="G17" s="16"/>
      <c r="H17" s="16"/>
      <c r="I17" s="16"/>
      <c r="J17" s="16"/>
      <c r="K17" s="16"/>
      <c r="L17" s="1" t="str">
        <f t="shared" si="0"/>
        <v>DFS 1-AX250-CH4 2.7%VMB</v>
      </c>
      <c r="R17" t="s">
        <v>1801</v>
      </c>
    </row>
    <row r="18" spans="1:18" hidden="1">
      <c r="A18" s="29" t="s">
        <v>1802</v>
      </c>
      <c r="B18" s="16" t="s">
        <v>1835</v>
      </c>
      <c r="C18" s="16" t="s">
        <v>76</v>
      </c>
      <c r="D18" s="16"/>
      <c r="E18" s="16"/>
      <c r="F18" s="16"/>
      <c r="G18" s="16"/>
      <c r="H18" s="16"/>
      <c r="I18" s="16"/>
      <c r="J18" s="16"/>
      <c r="K18" s="16"/>
      <c r="L18" s="1" t="str">
        <f t="shared" si="0"/>
        <v>DFS 1-AX250-COS</v>
      </c>
      <c r="M18" s="1" t="s">
        <v>1810</v>
      </c>
      <c r="N18" s="14"/>
      <c r="O18" s="14" t="s">
        <v>1811</v>
      </c>
      <c r="Q18" s="14"/>
      <c r="R18" t="s">
        <v>1801</v>
      </c>
    </row>
    <row r="19" spans="1:18" hidden="1">
      <c r="A19" s="29" t="s">
        <v>1802</v>
      </c>
      <c r="B19" s="16" t="s">
        <v>1836</v>
      </c>
      <c r="C19" s="16" t="s">
        <v>1837</v>
      </c>
      <c r="D19" s="16"/>
      <c r="E19" s="16"/>
      <c r="F19" s="16"/>
      <c r="G19" s="16"/>
      <c r="H19" s="16"/>
      <c r="I19" s="16"/>
      <c r="J19" s="16"/>
      <c r="K19" s="16"/>
      <c r="L19" s="1" t="str">
        <f t="shared" si="0"/>
        <v>DFS 1-AX250-CF31</v>
      </c>
      <c r="M19" s="1" t="s">
        <v>1810</v>
      </c>
      <c r="N19" s="14"/>
      <c r="O19" s="14" t="s">
        <v>1811</v>
      </c>
      <c r="Q19" s="14"/>
      <c r="R19" t="s">
        <v>1801</v>
      </c>
    </row>
    <row r="20" spans="1:18" hidden="1">
      <c r="A20" s="29" t="s">
        <v>1802</v>
      </c>
      <c r="B20" s="16" t="s">
        <v>1838</v>
      </c>
      <c r="C20" s="16" t="s">
        <v>1839</v>
      </c>
      <c r="D20" s="16"/>
      <c r="E20" s="16"/>
      <c r="F20" s="16"/>
      <c r="G20" s="16"/>
      <c r="H20" s="16"/>
      <c r="I20" s="16"/>
      <c r="J20" s="16"/>
      <c r="K20" s="16"/>
      <c r="L20" s="1" t="str">
        <f t="shared" si="0"/>
        <v>DFS 1-AX250-N20(BSGS)</v>
      </c>
      <c r="M20" s="1" t="s">
        <v>1810</v>
      </c>
      <c r="N20" s="14"/>
      <c r="O20" s="14" t="s">
        <v>1811</v>
      </c>
      <c r="Q20" s="14"/>
      <c r="R20" t="s">
        <v>1801</v>
      </c>
    </row>
    <row r="21" spans="1:18" hidden="1">
      <c r="A21" s="29" t="s">
        <v>1802</v>
      </c>
      <c r="B21" s="16" t="s">
        <v>1840</v>
      </c>
      <c r="C21" s="16" t="s">
        <v>1839</v>
      </c>
      <c r="D21" s="16"/>
      <c r="E21" s="16"/>
      <c r="F21" s="16"/>
      <c r="G21" s="16"/>
      <c r="H21" s="16"/>
      <c r="I21" s="16"/>
      <c r="J21" s="16"/>
      <c r="K21" s="16"/>
      <c r="L21" s="1" t="str">
        <f t="shared" si="0"/>
        <v>DFS 1-AX250-N20(BSGS)</v>
      </c>
      <c r="M21" s="1" t="s">
        <v>1810</v>
      </c>
      <c r="N21" s="14"/>
      <c r="O21" s="14" t="s">
        <v>1811</v>
      </c>
      <c r="Q21" s="14"/>
      <c r="R21" t="s">
        <v>1801</v>
      </c>
    </row>
    <row r="22" spans="1:18">
      <c r="A22" s="30">
        <v>3500379570</v>
      </c>
      <c r="B22" s="31" t="s">
        <v>1841</v>
      </c>
      <c r="C22" s="31" t="s">
        <v>1842</v>
      </c>
      <c r="D22" s="26" t="str">
        <f>Gasses!A$3</f>
        <v>Acetylene</v>
      </c>
      <c r="E22" s="31"/>
      <c r="F22" s="31" t="s">
        <v>1843</v>
      </c>
      <c r="G22" s="31" t="s">
        <v>1844</v>
      </c>
      <c r="H22" s="31" t="s">
        <v>1845</v>
      </c>
      <c r="I22" s="31" t="s">
        <v>1788</v>
      </c>
      <c r="J22" s="31" t="s">
        <v>1846</v>
      </c>
      <c r="K22" s="31"/>
      <c r="L22" s="27" t="s">
        <v>1847</v>
      </c>
      <c r="M22" s="32" t="s">
        <v>1848</v>
      </c>
      <c r="N22" s="32" t="s">
        <v>1849</v>
      </c>
      <c r="O22" s="32" t="s">
        <v>1849</v>
      </c>
      <c r="P22" s="33">
        <v>43782</v>
      </c>
      <c r="Q22" s="33">
        <v>43516</v>
      </c>
      <c r="R22" s="32" t="s">
        <v>1850</v>
      </c>
    </row>
    <row r="23" spans="1:18">
      <c r="A23" s="29"/>
      <c r="B23" s="16" t="s">
        <v>982</v>
      </c>
      <c r="C23" s="16" t="s">
        <v>183</v>
      </c>
      <c r="D23" s="16"/>
      <c r="E23" s="16"/>
      <c r="F23" s="16"/>
      <c r="G23" s="16"/>
      <c r="H23" s="16"/>
      <c r="I23" s="16"/>
      <c r="J23" s="16"/>
      <c r="K23" s="16"/>
      <c r="P23" s="33">
        <v>44491</v>
      </c>
    </row>
    <row r="24" spans="1:18">
      <c r="A24" s="29"/>
      <c r="B24" s="16" t="s">
        <v>996</v>
      </c>
      <c r="C24" s="16" t="s">
        <v>1851</v>
      </c>
      <c r="D24" s="16"/>
      <c r="E24" s="16"/>
      <c r="F24" s="16"/>
      <c r="G24" s="16"/>
      <c r="H24" s="16"/>
      <c r="I24" s="16"/>
      <c r="J24" s="16"/>
      <c r="K24" s="16"/>
      <c r="P24" s="33">
        <v>44596</v>
      </c>
    </row>
    <row r="25" spans="1:18">
      <c r="A25" s="29"/>
      <c r="B25" s="16" t="s">
        <v>999</v>
      </c>
      <c r="C25" s="16" t="s">
        <v>183</v>
      </c>
      <c r="D25" s="16"/>
      <c r="E25" s="16"/>
      <c r="F25" s="16"/>
      <c r="G25" s="16"/>
      <c r="H25" s="16"/>
      <c r="I25" s="16"/>
      <c r="J25" s="16"/>
      <c r="K25" s="16"/>
      <c r="P25" s="33">
        <v>44602</v>
      </c>
    </row>
    <row r="26" spans="1:18">
      <c r="A26" s="29"/>
      <c r="B26" s="16" t="s">
        <v>1002</v>
      </c>
      <c r="C26" s="16" t="s">
        <v>915</v>
      </c>
      <c r="D26" s="16"/>
      <c r="E26" s="16"/>
      <c r="F26" s="16"/>
      <c r="G26" s="16"/>
      <c r="H26" s="16"/>
      <c r="I26" s="16"/>
      <c r="J26" s="16"/>
      <c r="K26" s="16"/>
      <c r="P26" s="33">
        <v>44596</v>
      </c>
    </row>
    <row r="27" spans="1:18">
      <c r="A27" s="29"/>
      <c r="B27" s="16"/>
      <c r="C27" s="16"/>
      <c r="D27" s="16"/>
      <c r="E27" s="16"/>
      <c r="F27" s="16"/>
      <c r="G27" s="16"/>
      <c r="H27" s="16"/>
      <c r="I27" s="16"/>
      <c r="J27" s="16"/>
      <c r="K27" s="16"/>
      <c r="P27" s="33"/>
    </row>
    <row r="28" spans="1:18">
      <c r="A28" s="29"/>
      <c r="B28" s="16"/>
      <c r="C28" s="16"/>
      <c r="D28" s="16"/>
      <c r="E28" s="16"/>
      <c r="F28" s="16"/>
      <c r="G28" s="16"/>
      <c r="H28" s="16"/>
      <c r="I28" s="16"/>
      <c r="J28" s="16"/>
      <c r="K28" s="16"/>
      <c r="P28" s="33"/>
    </row>
    <row r="29" spans="1:18">
      <c r="A29" s="29"/>
      <c r="B29" s="16"/>
      <c r="C29" s="16"/>
      <c r="D29" s="16"/>
      <c r="E29" s="16"/>
      <c r="F29" s="16"/>
      <c r="G29" s="16"/>
      <c r="H29" s="16"/>
      <c r="I29" s="16"/>
      <c r="J29" s="16"/>
      <c r="K29" s="16"/>
      <c r="P29" s="33"/>
    </row>
    <row r="30" spans="1:18">
      <c r="A30" s="29"/>
      <c r="B30" s="16"/>
      <c r="C30" s="16"/>
      <c r="D30" s="16"/>
      <c r="E30" s="16"/>
      <c r="F30" s="16"/>
      <c r="G30" s="16"/>
      <c r="H30" s="16"/>
      <c r="I30" s="16"/>
      <c r="J30" s="16"/>
      <c r="K30" s="16"/>
      <c r="P30" s="33"/>
    </row>
    <row r="31" spans="1:18">
      <c r="A31" s="29"/>
      <c r="B31" s="16"/>
      <c r="C31" s="16"/>
      <c r="D31" s="16"/>
      <c r="E31" s="16"/>
      <c r="F31" s="16"/>
      <c r="G31" s="16"/>
      <c r="H31" s="16"/>
      <c r="I31" s="16"/>
      <c r="J31" s="16"/>
      <c r="K31" s="16"/>
      <c r="P31" s="33"/>
    </row>
    <row r="32" spans="1:18">
      <c r="A32" s="29"/>
      <c r="B32" s="16"/>
      <c r="C32" s="16"/>
      <c r="D32" s="16"/>
      <c r="E32" s="16"/>
      <c r="F32" s="16"/>
      <c r="G32" s="16"/>
      <c r="H32" s="16"/>
      <c r="I32" s="16"/>
      <c r="J32" s="16"/>
      <c r="K32" s="16"/>
      <c r="P32" s="33"/>
    </row>
    <row r="33" spans="1:16">
      <c r="A33" s="29"/>
      <c r="B33" s="16"/>
      <c r="C33" s="16"/>
      <c r="D33" s="16"/>
      <c r="E33" s="16"/>
      <c r="F33" s="16"/>
      <c r="G33" s="16"/>
      <c r="H33" s="16"/>
      <c r="I33" s="16"/>
      <c r="J33" s="16"/>
      <c r="K33" s="16"/>
      <c r="P33" s="33"/>
    </row>
    <row r="34" spans="1:16">
      <c r="A34" s="29"/>
      <c r="B34" s="16"/>
      <c r="C34" s="16"/>
      <c r="D34" s="16"/>
      <c r="E34" s="16"/>
      <c r="F34" s="16"/>
      <c r="G34" s="16"/>
      <c r="H34" s="16"/>
      <c r="I34" s="16"/>
      <c r="J34" s="16"/>
      <c r="K34" s="16"/>
      <c r="P34" s="33"/>
    </row>
    <row r="35" spans="1:16">
      <c r="A35" s="29"/>
      <c r="B35" s="16"/>
      <c r="C35" s="16"/>
      <c r="D35" s="16"/>
      <c r="E35" s="16"/>
      <c r="F35" s="16"/>
      <c r="G35" s="16"/>
      <c r="H35" s="16"/>
      <c r="I35" s="16"/>
      <c r="J35" s="16"/>
      <c r="K35" s="16"/>
      <c r="P35" s="33"/>
    </row>
    <row r="36" spans="1:16">
      <c r="A36" s="29"/>
      <c r="B36" s="16"/>
      <c r="C36" s="16"/>
      <c r="D36" s="16"/>
      <c r="E36" s="16"/>
      <c r="F36" s="16"/>
      <c r="G36" s="16"/>
      <c r="H36" s="16"/>
      <c r="I36" s="16"/>
      <c r="J36" s="16"/>
      <c r="K36" s="16"/>
      <c r="P36" s="33"/>
    </row>
    <row r="37" spans="1:16">
      <c r="A37" s="29"/>
      <c r="B37" s="16"/>
      <c r="C37" s="16"/>
      <c r="D37" s="16"/>
      <c r="E37" s="16"/>
      <c r="F37" s="16"/>
      <c r="G37" s="16"/>
      <c r="H37" s="16"/>
      <c r="I37" s="16"/>
      <c r="J37" s="16"/>
      <c r="K37" s="16"/>
      <c r="P37" s="33"/>
    </row>
    <row r="38" spans="1:16">
      <c r="A38" s="29"/>
      <c r="B38" s="16"/>
      <c r="C38" s="16"/>
      <c r="D38" s="16"/>
      <c r="E38" s="16"/>
      <c r="F38" s="16"/>
      <c r="G38" s="16"/>
      <c r="H38" s="16"/>
      <c r="I38" s="16"/>
      <c r="J38" s="16"/>
      <c r="K38" s="16"/>
      <c r="P38" s="33"/>
    </row>
  </sheetData>
  <conditionalFormatting sqref="G1:J2">
    <cfRule type="duplicateValues" dxfId="125" priority="1"/>
    <cfRule type="duplicateValues" dxfId="124" priority="2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T5"/>
  <sheetViews>
    <sheetView workbookViewId="0">
      <selection activeCell="L1" sqref="L1"/>
    </sheetView>
  </sheetViews>
  <sheetFormatPr defaultColWidth="9.140625" defaultRowHeight="14.25"/>
  <cols>
    <col min="1" max="1" width="13.28515625" style="1" customWidth="1"/>
    <col min="2" max="2" width="11" style="1" bestFit="1" customWidth="1"/>
    <col min="3" max="3" width="4.42578125" style="1" bestFit="1" customWidth="1"/>
    <col min="4" max="4" width="24.28515625" style="1" bestFit="1" customWidth="1"/>
    <col min="5" max="5" width="5.5703125" style="1" bestFit="1" customWidth="1"/>
    <col min="6" max="6" width="14.85546875" style="1" bestFit="1" customWidth="1"/>
    <col min="7" max="7" width="16" style="1" customWidth="1"/>
    <col min="8" max="8" width="24.28515625" style="1" bestFit="1" customWidth="1"/>
    <col min="9" max="10" width="24.28515625" style="1" hidden="1" customWidth="1"/>
    <col min="11" max="11" width="4.42578125" style="1" bestFit="1" customWidth="1"/>
    <col min="12" max="12" width="16" style="1" hidden="1" customWidth="1"/>
    <col min="13" max="14" width="16" style="1" bestFit="1" customWidth="1"/>
    <col min="15" max="15" width="13.7109375" style="1" bestFit="1" customWidth="1"/>
    <col min="16" max="16" width="12.85546875" style="1" bestFit="1" customWidth="1"/>
    <col min="17" max="17" width="14.85546875" style="1" bestFit="1" customWidth="1"/>
    <col min="18" max="18" width="9" style="1" bestFit="1" customWidth="1"/>
    <col min="19" max="19" width="13.85546875" style="1" customWidth="1"/>
    <col min="20" max="20" width="6.7109375" style="1" bestFit="1" customWidth="1"/>
    <col min="21" max="16384" width="9.140625" style="1"/>
  </cols>
  <sheetData>
    <row r="1" spans="1:20">
      <c r="A1" s="13" t="s">
        <v>0</v>
      </c>
      <c r="B1" s="11" t="s">
        <v>1</v>
      </c>
      <c r="C1" s="11" t="s">
        <v>27</v>
      </c>
      <c r="D1" s="11" t="s">
        <v>28</v>
      </c>
      <c r="E1" s="11" t="s">
        <v>29</v>
      </c>
      <c r="F1" s="11" t="s">
        <v>30</v>
      </c>
      <c r="G1" s="11" t="s">
        <v>4</v>
      </c>
      <c r="H1" s="11" t="s">
        <v>5</v>
      </c>
      <c r="I1" s="11" t="s">
        <v>6</v>
      </c>
      <c r="J1" s="11" t="s">
        <v>7</v>
      </c>
      <c r="K1" s="11" t="s">
        <v>31</v>
      </c>
      <c r="L1" s="40" t="s">
        <v>8</v>
      </c>
      <c r="M1" s="40" t="s">
        <v>9</v>
      </c>
      <c r="N1" s="40" t="s">
        <v>10</v>
      </c>
      <c r="O1" s="40" t="s">
        <v>11</v>
      </c>
      <c r="P1" s="40" t="s">
        <v>12</v>
      </c>
      <c r="Q1" s="40" t="s">
        <v>13</v>
      </c>
      <c r="R1" s="40" t="s">
        <v>14</v>
      </c>
      <c r="S1" s="40" t="s">
        <v>1852</v>
      </c>
      <c r="T1" s="40" t="s">
        <v>17</v>
      </c>
    </row>
    <row r="2" spans="1:20">
      <c r="A2" s="1" t="s">
        <v>1802</v>
      </c>
      <c r="B2" s="41" t="s">
        <v>1853</v>
      </c>
      <c r="C2" s="41" t="s">
        <v>1783</v>
      </c>
      <c r="D2" s="42" t="s">
        <v>1854</v>
      </c>
      <c r="E2" s="42" t="s">
        <v>457</v>
      </c>
      <c r="F2" s="41" t="s">
        <v>1855</v>
      </c>
      <c r="G2" s="42" t="s">
        <v>421</v>
      </c>
      <c r="H2" s="42" t="s">
        <v>422</v>
      </c>
      <c r="I2" s="42" t="s">
        <v>41</v>
      </c>
      <c r="J2" s="42" t="s">
        <v>42</v>
      </c>
      <c r="K2" s="42"/>
      <c r="L2" s="43" t="s">
        <v>1856</v>
      </c>
      <c r="M2" s="43" t="s">
        <v>1857</v>
      </c>
      <c r="N2" s="44" t="s">
        <v>1858</v>
      </c>
      <c r="O2" s="44" t="s">
        <v>1858</v>
      </c>
      <c r="P2" s="45">
        <v>44165</v>
      </c>
      <c r="Q2" s="45"/>
      <c r="R2" s="43" t="s">
        <v>1859</v>
      </c>
      <c r="S2" s="1" t="s">
        <v>1860</v>
      </c>
    </row>
    <row r="3" spans="1:20">
      <c r="A3" s="1">
        <v>3002090673</v>
      </c>
      <c r="B3" s="1" t="s">
        <v>1861</v>
      </c>
      <c r="C3" s="1" t="s">
        <v>1783</v>
      </c>
      <c r="D3" s="1" t="s">
        <v>1854</v>
      </c>
      <c r="E3" s="42" t="s">
        <v>457</v>
      </c>
      <c r="F3" s="41" t="s">
        <v>1855</v>
      </c>
      <c r="G3" s="57" t="s">
        <v>421</v>
      </c>
      <c r="H3" s="1" t="s">
        <v>422</v>
      </c>
      <c r="I3" s="42" t="s">
        <v>41</v>
      </c>
      <c r="J3" s="42" t="s">
        <v>42</v>
      </c>
      <c r="L3" s="1" t="s">
        <v>1856</v>
      </c>
      <c r="M3" s="1" t="s">
        <v>1857</v>
      </c>
      <c r="N3" s="1" t="s">
        <v>1858</v>
      </c>
      <c r="O3" s="1" t="s">
        <v>1858</v>
      </c>
      <c r="P3" s="58">
        <v>44608</v>
      </c>
      <c r="R3" s="43" t="s">
        <v>1859</v>
      </c>
      <c r="S3" s="1" t="s">
        <v>1862</v>
      </c>
    </row>
    <row r="4" spans="1:20">
      <c r="A4" s="1">
        <v>3002158201</v>
      </c>
      <c r="B4" s="1" t="s">
        <v>1863</v>
      </c>
      <c r="C4" s="1" t="s">
        <v>1783</v>
      </c>
      <c r="D4" s="1" t="s">
        <v>1854</v>
      </c>
      <c r="E4" s="42" t="s">
        <v>457</v>
      </c>
      <c r="F4" s="41" t="s">
        <v>1855</v>
      </c>
      <c r="G4" s="57" t="s">
        <v>421</v>
      </c>
      <c r="H4" s="1" t="s">
        <v>422</v>
      </c>
      <c r="I4" s="42" t="s">
        <v>41</v>
      </c>
      <c r="J4" s="42" t="s">
        <v>42</v>
      </c>
      <c r="L4" s="1" t="s">
        <v>1856</v>
      </c>
      <c r="M4" s="1" t="s">
        <v>1857</v>
      </c>
      <c r="N4" s="1" t="s">
        <v>1864</v>
      </c>
      <c r="O4" s="1" t="s">
        <v>1864</v>
      </c>
      <c r="P4" s="25">
        <v>44903</v>
      </c>
      <c r="R4" s="43" t="s">
        <v>1859</v>
      </c>
      <c r="S4" s="1" t="s">
        <v>1865</v>
      </c>
    </row>
    <row r="5" spans="1:20">
      <c r="A5" s="1">
        <v>3002111995</v>
      </c>
      <c r="B5" s="1" t="s">
        <v>1866</v>
      </c>
      <c r="C5" s="1" t="s">
        <v>1783</v>
      </c>
      <c r="D5" s="1" t="s">
        <v>1854</v>
      </c>
      <c r="E5" s="42" t="s">
        <v>457</v>
      </c>
      <c r="F5" s="41" t="s">
        <v>1855</v>
      </c>
      <c r="G5" s="57" t="s">
        <v>421</v>
      </c>
      <c r="H5" s="1" t="s">
        <v>422</v>
      </c>
      <c r="I5" s="42" t="s">
        <v>41</v>
      </c>
      <c r="J5" s="42" t="s">
        <v>42</v>
      </c>
      <c r="L5" s="1" t="s">
        <v>1856</v>
      </c>
      <c r="M5" s="1" t="s">
        <v>1857</v>
      </c>
      <c r="N5" s="1" t="s">
        <v>1867</v>
      </c>
      <c r="O5" s="1" t="s">
        <v>1867</v>
      </c>
      <c r="P5" s="25">
        <v>44860</v>
      </c>
      <c r="R5" s="43" t="s">
        <v>1859</v>
      </c>
      <c r="S5" s="1" t="s">
        <v>1868</v>
      </c>
    </row>
  </sheetData>
  <conditionalFormatting sqref="G2:H2">
    <cfRule type="duplicateValues" dxfId="110" priority="2"/>
  </conditionalFormatting>
  <conditionalFormatting sqref="K2">
    <cfRule type="duplicateValues" dxfId="109" priority="1"/>
  </conditionalFormatting>
  <pageMargins left="0.7" right="0.7" top="0.75" bottom="0.75" header="0.3" footer="0.3"/>
  <pageSetup orientation="portrait" horizontalDpi="4294967293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e891fa8-d138-428e-a327-8a31ed495ebf">
      <UserInfo>
        <DisplayName>Tony Brinkhuis</DisplayName>
        <AccountId>9</AccountId>
        <AccountType/>
      </UserInfo>
      <UserInfo>
        <DisplayName>Chris Romick</DisplayName>
        <AccountId>12</AccountId>
        <AccountType/>
      </UserInfo>
      <UserInfo>
        <DisplayName>Darren Willey</DisplayName>
        <AccountId>54</AccountId>
        <AccountType/>
      </UserInfo>
      <UserInfo>
        <DisplayName>David R. Jones</DisplayName>
        <AccountId>55</AccountId>
        <AccountType/>
      </UserInfo>
      <UserInfo>
        <DisplayName>Manny Vega</DisplayName>
        <AccountId>41</AccountId>
        <AccountType/>
      </UserInfo>
      <UserInfo>
        <DisplayName>Sami Odisho</DisplayName>
        <AccountId>51</AccountId>
        <AccountType/>
      </UserInfo>
      <UserInfo>
        <DisplayName>Daniel Furrer</DisplayName>
        <AccountId>50</AccountId>
        <AccountType/>
      </UserInfo>
      <UserInfo>
        <DisplayName>Ian Travis</DisplayName>
        <AccountId>47</AccountId>
        <AccountType/>
      </UserInfo>
      <UserInfo>
        <DisplayName>Jarod Perko</DisplayName>
        <AccountId>28</AccountId>
        <AccountType/>
      </UserInfo>
      <UserInfo>
        <DisplayName>Greg Martin</DisplayName>
        <AccountId>59</AccountId>
        <AccountType/>
      </UserInfo>
    </SharedWithUsers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280872B2CC1D41B1CD3BCB5D44AB08" ma:contentTypeVersion="8" ma:contentTypeDescription="Create a new document." ma:contentTypeScope="" ma:versionID="6ff4e0e388389e5891e4ab88a39e45d0">
  <xsd:schema xmlns:xsd="http://www.w3.org/2001/XMLSchema" xmlns:xs="http://www.w3.org/2001/XMLSchema" xmlns:p="http://schemas.microsoft.com/office/2006/metadata/properties" xmlns:ns2="8d71d481-2ab1-4cc4-9e68-b79357ac8564" xmlns:ns3="0e891fa8-d138-428e-a327-8a31ed495ebf" targetNamespace="http://schemas.microsoft.com/office/2006/metadata/properties" ma:root="true" ma:fieldsID="a9b3b420770fcb6312fe60f1d9378d7c" ns2:_="" ns3:_="">
    <xsd:import namespace="8d71d481-2ab1-4cc4-9e68-b79357ac8564"/>
    <xsd:import namespace="0e891fa8-d138-428e-a327-8a31ed495ebf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71d481-2ab1-4cc4-9e68-b79357ac85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891fa8-d138-428e-a327-8a31ed495eb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00D7C3-3C86-4765-85CA-EF5E1CED76AA}"/>
</file>

<file path=customXml/itemProps2.xml><?xml version="1.0" encoding="utf-8"?>
<ds:datastoreItem xmlns:ds="http://schemas.openxmlformats.org/officeDocument/2006/customXml" ds:itemID="{AEE0FA89-C6AF-4B22-84C3-E75EB9A5A628}"/>
</file>

<file path=customXml/itemProps3.xml><?xml version="1.0" encoding="utf-8"?>
<ds:datastoreItem xmlns:ds="http://schemas.openxmlformats.org/officeDocument/2006/customXml" ds:itemID="{916BD271-C6FE-4589-8FF3-45D49910D29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Steven L. Iholts-Admin</dc:creator>
  <cp:keywords/>
  <dc:description/>
  <cp:lastModifiedBy>Steve Iholts</cp:lastModifiedBy>
  <cp:revision/>
  <dcterms:created xsi:type="dcterms:W3CDTF">2017-09-27T19:53:11Z</dcterms:created>
  <dcterms:modified xsi:type="dcterms:W3CDTF">2023-12-06T21:08:43Z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0x01010028280872B2CC1D41B1CD3BCB5D44AB08</vt:lpwstr>
  </property>
</Properties>
</file>